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E41" s="1"/>
  <c r="AF42"/>
  <c r="AG42"/>
  <c r="AF43"/>
  <c r="AG43" s="1"/>
  <c r="AF44"/>
  <c r="AG44"/>
  <c r="AF45"/>
  <c r="AG45" s="1"/>
  <c r="AF46"/>
  <c r="AG46" s="1"/>
  <c r="AF47"/>
  <c r="AF48"/>
  <c r="AG48" s="1"/>
  <c r="AF49"/>
  <c r="AE49" s="1"/>
  <c r="AF50"/>
  <c r="AG50"/>
  <c r="AF51"/>
  <c r="AG51"/>
  <c r="AF52"/>
  <c r="AG52"/>
  <c r="AF53"/>
  <c r="AF54"/>
  <c r="AE54" s="1"/>
  <c r="AF55"/>
  <c r="AE55" s="1"/>
  <c r="AF56"/>
  <c r="AE56" s="1"/>
  <c r="AF57"/>
  <c r="AF58"/>
  <c r="AF59"/>
  <c r="AF60"/>
  <c r="AF61"/>
  <c r="AE61" s="1"/>
  <c r="AF62"/>
  <c r="AF63"/>
  <c r="AF64"/>
  <c r="AF65"/>
  <c r="AE65" s="1"/>
  <c r="AF66"/>
  <c r="AE66" s="1"/>
  <c r="AF67"/>
  <c r="AE67" s="1"/>
  <c r="AF68"/>
  <c r="AG68"/>
  <c r="AF69"/>
  <c r="AE69" s="1"/>
  <c r="AF70"/>
  <c r="AG70" s="1"/>
  <c r="AF71"/>
  <c r="AE68"/>
  <c r="AD41"/>
  <c r="AD42"/>
  <c r="AD43"/>
  <c r="AE43"/>
  <c r="AD44"/>
  <c r="AD45"/>
  <c r="AD46"/>
  <c r="AD47"/>
  <c r="AD48"/>
  <c r="AD49"/>
  <c r="AD50"/>
  <c r="AD51"/>
  <c r="AD52"/>
  <c r="AE52" s="1"/>
  <c r="AD53"/>
  <c r="AE53" s="1"/>
  <c r="AD54"/>
  <c r="AD55"/>
  <c r="AD56"/>
  <c r="AD57"/>
  <c r="AE57"/>
  <c r="AD58"/>
  <c r="AE58" s="1"/>
  <c r="AD59"/>
  <c r="AE59" s="1"/>
  <c r="AD60"/>
  <c r="AE60" s="1"/>
  <c r="AD61"/>
  <c r="AD62"/>
  <c r="AE62" s="1"/>
  <c r="AD63"/>
  <c r="AE63" s="1"/>
  <c r="AD64"/>
  <c r="AE64" s="1"/>
  <c r="AD65"/>
  <c r="AD66"/>
  <c r="AD67"/>
  <c r="AD68"/>
  <c r="AD69"/>
  <c r="AD70"/>
  <c r="AD71"/>
  <c r="AE71" s="1"/>
  <c r="AD72"/>
  <c r="AD73"/>
  <c r="AD74"/>
  <c r="AE74" s="1"/>
  <c r="AD75"/>
  <c r="AD76"/>
  <c r="AD77"/>
  <c r="AD78"/>
  <c r="AE78"/>
  <c r="AD79"/>
  <c r="AF41" i="64"/>
  <c r="AG41" s="1"/>
  <c r="AF42"/>
  <c r="AG42" s="1"/>
  <c r="AF43"/>
  <c r="AE43" s="1"/>
  <c r="AF44"/>
  <c r="AG44" s="1"/>
  <c r="AF45"/>
  <c r="AE45" s="1"/>
  <c r="AF46"/>
  <c r="AE46" s="1"/>
  <c r="AF47"/>
  <c r="AG47" s="1"/>
  <c r="AF48"/>
  <c r="AG48" s="1"/>
  <c r="AF49"/>
  <c r="AG49" s="1"/>
  <c r="AF50"/>
  <c r="AG50" s="1"/>
  <c r="AF51"/>
  <c r="AE51" s="1"/>
  <c r="AF52"/>
  <c r="AE52" s="1"/>
  <c r="AF53"/>
  <c r="AF54"/>
  <c r="AE54" s="1"/>
  <c r="AF55"/>
  <c r="AE55" s="1"/>
  <c r="AF56"/>
  <c r="AE56"/>
  <c r="AF57"/>
  <c r="AE57" s="1"/>
  <c r="AF58"/>
  <c r="AE58" s="1"/>
  <c r="AF59"/>
  <c r="AF60"/>
  <c r="AF61"/>
  <c r="AF62"/>
  <c r="AE62" s="1"/>
  <c r="AF63"/>
  <c r="AE63" s="1"/>
  <c r="AF64"/>
  <c r="AE64"/>
  <c r="AF65"/>
  <c r="AG65" s="1"/>
  <c r="AF66"/>
  <c r="AF67"/>
  <c r="AF68"/>
  <c r="AE68" s="1"/>
  <c r="AF69"/>
  <c r="AG69" s="1"/>
  <c r="AF70"/>
  <c r="AE70"/>
  <c r="AF71"/>
  <c r="AE61"/>
  <c r="AD41"/>
  <c r="AE41"/>
  <c r="AD42"/>
  <c r="AE42" s="1"/>
  <c r="AD43"/>
  <c r="AD44"/>
  <c r="AE44"/>
  <c r="AD45"/>
  <c r="AD46"/>
  <c r="AD47"/>
  <c r="AE47"/>
  <c r="AD48"/>
  <c r="AD49"/>
  <c r="AD50"/>
  <c r="AE50" s="1"/>
  <c r="AD51"/>
  <c r="AD52"/>
  <c r="AD53"/>
  <c r="AE53" s="1"/>
  <c r="AD54"/>
  <c r="AD55"/>
  <c r="AD56"/>
  <c r="AD57"/>
  <c r="AD58"/>
  <c r="AD59"/>
  <c r="AE59" s="1"/>
  <c r="AD60"/>
  <c r="AE60" s="1"/>
  <c r="AD61"/>
  <c r="AD62"/>
  <c r="AD63"/>
  <c r="AD64"/>
  <c r="AD65"/>
  <c r="AD66"/>
  <c r="AD67"/>
  <c r="AE67" s="1"/>
  <c r="AD68"/>
  <c r="AD69"/>
  <c r="AD70"/>
  <c r="AD71"/>
  <c r="AE71" s="1"/>
  <c r="AD72"/>
  <c r="AF41" i="63"/>
  <c r="AG41"/>
  <c r="AF42"/>
  <c r="AG42" s="1"/>
  <c r="AF43"/>
  <c r="AG43"/>
  <c r="AF44"/>
  <c r="AG44"/>
  <c r="AF45"/>
  <c r="AG45"/>
  <c r="AF46"/>
  <c r="AG46"/>
  <c r="AF47"/>
  <c r="AG47"/>
  <c r="AF48"/>
  <c r="AF49"/>
  <c r="AG49" s="1"/>
  <c r="AF50"/>
  <c r="AE50" s="1"/>
  <c r="AF51"/>
  <c r="AF52"/>
  <c r="AF53"/>
  <c r="AE53" s="1"/>
  <c r="AF54"/>
  <c r="AF55"/>
  <c r="AE55" s="1"/>
  <c r="AF56"/>
  <c r="AF57"/>
  <c r="AF58"/>
  <c r="AE58" s="1"/>
  <c r="AF59"/>
  <c r="AF60"/>
  <c r="AF61"/>
  <c r="AE61" s="1"/>
  <c r="AF62"/>
  <c r="AF63"/>
  <c r="AE63" s="1"/>
  <c r="AF64"/>
  <c r="AG64" s="1"/>
  <c r="AF65"/>
  <c r="AG65"/>
  <c r="AF66"/>
  <c r="AE66" s="1"/>
  <c r="AG66"/>
  <c r="AF67"/>
  <c r="AF68"/>
  <c r="AF69"/>
  <c r="AF70"/>
  <c r="AG70" s="1"/>
  <c r="AF71"/>
  <c r="AG71" s="1"/>
  <c r="AE57"/>
  <c r="AE65"/>
  <c r="AE67"/>
  <c r="AE69"/>
  <c r="AD41"/>
  <c r="AD42"/>
  <c r="AD43"/>
  <c r="AD44"/>
  <c r="AD45"/>
  <c r="AD46"/>
  <c r="AD47"/>
  <c r="AE47" s="1"/>
  <c r="AD48"/>
  <c r="AE48" s="1"/>
  <c r="AD49"/>
  <c r="AD50"/>
  <c r="AD51"/>
  <c r="AD52"/>
  <c r="AE52" s="1"/>
  <c r="AD53"/>
  <c r="AD54"/>
  <c r="AD55"/>
  <c r="AD56"/>
  <c r="AE56"/>
  <c r="AD57"/>
  <c r="AD58"/>
  <c r="AD59"/>
  <c r="AE59" s="1"/>
  <c r="AD60"/>
  <c r="AE60"/>
  <c r="AD61"/>
  <c r="AD62"/>
  <c r="AE62" s="1"/>
  <c r="AD63"/>
  <c r="AD64"/>
  <c r="AE64"/>
  <c r="AD65"/>
  <c r="AD66"/>
  <c r="AD67"/>
  <c r="AD68"/>
  <c r="AD69"/>
  <c r="AD70"/>
  <c r="AE70"/>
  <c r="AD71"/>
  <c r="AD72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F40"/>
  <c r="AG40" s="1"/>
  <c r="P13"/>
  <c r="AG67" i="64"/>
  <c r="AG70"/>
  <c r="AF40"/>
  <c r="AG40"/>
  <c r="P13"/>
  <c r="P13" i="63"/>
  <c r="A12" i="62"/>
  <c r="A12" i="64"/>
  <c r="AG67" i="63"/>
  <c r="AG69"/>
  <c r="AF40"/>
  <c r="AE40" s="1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D40" i="64"/>
  <c r="AE40"/>
  <c r="AD40" i="63"/>
  <c r="AE80" i="64"/>
  <c r="AE41" i="62"/>
  <c r="AE42"/>
  <c r="AE43"/>
  <c r="AE44"/>
  <c r="AE45"/>
  <c r="AE46"/>
  <c r="AE47"/>
  <c r="AE48"/>
  <c r="AE49"/>
  <c r="AE50"/>
  <c r="AE40"/>
  <c r="AF79" i="65"/>
  <c r="AE79"/>
  <c r="AF78"/>
  <c r="AG78"/>
  <c r="AF77"/>
  <c r="AG76"/>
  <c r="AF76"/>
  <c r="AE76"/>
  <c r="AF75"/>
  <c r="AE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G73" s="1"/>
  <c r="AF77" i="62"/>
  <c r="AF77" i="64"/>
  <c r="AG77" s="1"/>
  <c r="AE77"/>
  <c r="AF78" i="62"/>
  <c r="AF78" i="64"/>
  <c r="AG78" s="1"/>
  <c r="AF79" i="62"/>
  <c r="AG53"/>
  <c r="AG54"/>
  <c r="AG79" i="63"/>
  <c r="AE73"/>
  <c r="AE73" i="65"/>
  <c r="AG75"/>
  <c r="AG79"/>
  <c r="AG71" i="62"/>
  <c r="AG73"/>
  <c r="AE77"/>
  <c r="AG78"/>
  <c r="AE79"/>
  <c r="AE78"/>
  <c r="AG77"/>
  <c r="AE73"/>
  <c r="AG72"/>
  <c r="AG69" i="65"/>
  <c r="AF74" i="64"/>
  <c r="AG74" s="1"/>
  <c r="AE74" i="62"/>
  <c r="AF76" i="64"/>
  <c r="AG76" s="1"/>
  <c r="AG74" i="62"/>
  <c r="AF75" i="64"/>
  <c r="AG75"/>
  <c r="AE75" i="62"/>
  <c r="AE77" i="63"/>
  <c r="AG77" i="65"/>
  <c r="AE77"/>
  <c r="AG71" i="64"/>
  <c r="AE75"/>
  <c r="AG64"/>
  <c r="AG48" i="63"/>
  <c r="AE76" i="64"/>
  <c r="AG68" i="63"/>
  <c r="AE68"/>
  <c r="AG66" i="64"/>
  <c r="AE66"/>
  <c r="AG41" i="65"/>
  <c r="AG76" i="62"/>
  <c r="AF79" i="64"/>
  <c r="AG79" s="1"/>
  <c r="AG79" i="62"/>
  <c r="AE75" i="63"/>
  <c r="AG76"/>
  <c r="AE76"/>
  <c r="AF72"/>
  <c r="AE72" s="1"/>
  <c r="AG54"/>
  <c r="AE54"/>
  <c r="AE78" i="64"/>
  <c r="AF72"/>
  <c r="AF72" i="65"/>
  <c r="AG49"/>
  <c r="AG72" i="64"/>
  <c r="AE72"/>
  <c r="AG72" i="63"/>
  <c r="AE72" i="65"/>
  <c r="AG72"/>
  <c r="AE51" i="63"/>
  <c r="A12"/>
  <c r="AE42"/>
  <c r="AE50" i="65"/>
  <c r="AG47"/>
  <c r="AE45" i="63"/>
  <c r="AE51" i="65"/>
  <c r="A12"/>
  <c r="AE49" i="64"/>
  <c r="AE48" i="65"/>
  <c r="AE47"/>
  <c r="AE80" i="62"/>
  <c r="J33"/>
  <c r="AE46" i="65"/>
  <c r="AE43" i="63"/>
  <c r="AE42" i="65"/>
  <c r="AE46" i="63"/>
  <c r="AE44"/>
  <c r="AE41"/>
  <c r="AE45" i="65"/>
  <c r="AE44"/>
  <c r="AE81" i="64" l="1"/>
  <c r="J33" s="1"/>
  <c r="AE80" i="63"/>
  <c r="J33" s="1"/>
  <c r="AE65" i="64"/>
  <c r="AG51"/>
  <c r="AG43"/>
  <c r="AE48"/>
  <c r="AE69"/>
  <c r="AE74"/>
  <c r="AE49" i="63"/>
  <c r="AG50"/>
  <c r="AG45" i="64"/>
  <c r="AE70" i="65"/>
  <c r="AE79" i="64"/>
  <c r="AE71" i="63"/>
  <c r="AG46" i="64"/>
  <c r="AE40" i="65"/>
  <c r="AG55"/>
  <c r="AG68" i="64"/>
  <c r="AG54" i="65"/>
  <c r="AG40" i="63"/>
  <c r="AE73" i="64"/>
  <c r="AE80" i="65" l="1"/>
  <c r="J33" s="1"/>
</calcChain>
</file>

<file path=xl/sharedStrings.xml><?xml version="1.0" encoding="utf-8"?>
<sst xmlns="http://schemas.openxmlformats.org/spreadsheetml/2006/main" count="426" uniqueCount="75">
  <si>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</si>
  <si>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</si>
  <si>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</si>
  <si>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</si>
  <si>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</si>
  <si>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</si>
  <si>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</si>
  <si>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</si>
  <si>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</si>
  <si>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</si>
  <si>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</si>
  <si>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</si>
  <si>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</si>
  <si>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</si>
  <si>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</si>
  <si>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</si>
  <si>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</si>
  <si>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</si>
  <si>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</si>
  <si>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</si>
  <si>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</si>
  <si>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</si>
  <si>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</si>
  <si>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</si>
  <si>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</si>
  <si>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</si>
  <si>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</si>
  <si>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</si>
  <si>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</si>
  <si>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</si>
  <si>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</si>
  <si>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</si>
  <si>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</si>
  <si>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</si>
  <si>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</si>
  <si>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</si>
  <si>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</si>
  <si>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</si>
  <si>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</si>
  <si>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</si>
  <si>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</si>
  <si>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</si>
  <si>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</si>
  <si>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</si>
  <si>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</si>
  <si>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</si>
  <si>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</si>
  <si>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</si>
  <si>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</si>
  <si>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</si>
  <si>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</si>
  <si>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</si>
  <si>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</si>
  <si>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сахар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</si>
  <si>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</si>
  <si>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</si>
  <si>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</si>
  <si>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</si>
  <si>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</si>
  <si>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</si>
  <si>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</si>
  <si>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</si>
  <si>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</si>
  <si>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А.В.Силагин</t>
  </si>
  <si>
    <t>200</t>
  </si>
  <si>
    <t>картофель</t>
  </si>
  <si>
    <t>11.11.22.</t>
  </si>
  <si>
    <t>жаркое по-домашнему</t>
  </si>
  <si>
    <t>компот из с/ф</t>
  </si>
  <si>
    <t>яблоко</t>
  </si>
  <si>
    <t>говядина тушеная</t>
  </si>
  <si>
    <t>масло растительное</t>
  </si>
  <si>
    <t>лук</t>
  </si>
  <si>
    <t>морковь</t>
  </si>
  <si>
    <t>сухофрукты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</si>
</sst>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3" borderId="1" xfId="0" applyNumberFormat="1" applyFont="1" applyFill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 vertical="justify"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left" vertical="justify"/>
    </xf>
    <xf numFmtId="0" fontId="11" fillId="0" borderId="13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center" vertical="justify"/>
    </xf>
    <xf numFmtId="0" fontId="16" fillId="0" borderId="10" xfId="0" applyFont="1" applyBorder="1" applyAlignment="1" applyProtection="1">
      <alignment horizontal="center" vertical="justify"/>
      <protection locked="0"/>
    </xf>
    <xf numFmtId="0" fontId="11" fillId="0" borderId="11" xfId="0" applyFont="1" applyBorder="1" applyAlignment="1" applyProtection="1">
      <alignment horizontal="center" vertical="justify"/>
      <protection locked="0"/>
    </xf>
    <xf numFmtId="0" fontId="0" fillId="0" borderId="11" xfId="0" applyBorder="1" applyAlignment="1">
      <alignment vertical="justify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left" vertical="justify"/>
    </xf>
    <xf numFmtId="0" fontId="12" fillId="0" borderId="13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1" xfId="0" applyFont="1" applyBorder="1" applyAlignment="1" applyProtection="1">
      <alignment horizontal="center" vertical="justify"/>
      <protection locked="0"/>
    </xf>
    <xf numFmtId="0" fontId="0" fillId="0" borderId="11" xfId="0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justify"/>
      <protection locked="0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 vertical="justify"/>
    </xf>
    <xf numFmtId="0" fontId="8" fillId="0" borderId="13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3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6" zoomScale="53" zoomScaleNormal="53" zoomScaleSheetLayoutView="80" workbookViewId="0">
      <selection activeCell="G50" sqref="G50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4.5703125" customWidth="1"/>
    <col min="7" max="7" width="14.140625" style="8" customWidth="1"/>
    <col min="8" max="8" width="13.8554687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03"/>
      <c r="C3" s="203"/>
      <c r="D3" s="203"/>
      <c r="E3" s="203"/>
      <c r="F3" s="91"/>
      <c r="G3" s="204" t="s">
        <v>63</v>
      </c>
      <c r="H3" s="204"/>
      <c r="I3" s="204"/>
      <c r="J3" s="204"/>
      <c r="K3" s="204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05" t="s">
        <v>0</v>
      </c>
      <c r="C11" s="205"/>
      <c r="D11" s="205"/>
      <c r="E11" s="205"/>
      <c r="F11" s="91"/>
      <c r="G11" s="206" t="s">
        <v>1</v>
      </c>
      <c r="H11" s="206"/>
      <c r="I11" s="206"/>
      <c r="J11" s="206"/>
      <c r="K11" s="206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11.11.22.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00" t="s">
        <v>47</v>
      </c>
      <c r="AG12" s="201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93" t="str">
        <f>'83,23 общая'!P13:W13</f>
        <v>11.11.22.</v>
      </c>
      <c r="Q13" s="193"/>
      <c r="R13" s="193"/>
      <c r="S13" s="193"/>
      <c r="T13" s="193"/>
      <c r="U13" s="193"/>
      <c r="V13" s="193"/>
      <c r="W13" s="193"/>
      <c r="X13" s="193"/>
      <c r="Y13" s="93"/>
      <c r="Z13" s="93"/>
      <c r="AA13" s="93"/>
      <c r="AB13" s="93"/>
      <c r="AC13" s="93"/>
      <c r="AD13" s="91"/>
      <c r="AE13" s="91"/>
      <c r="AF13" s="200">
        <v>504202</v>
      </c>
      <c r="AG13" s="201"/>
    </row>
    <row r="14" spans="1:33" ht="31.5" customHeight="1">
      <c r="A14" s="202" t="s">
        <v>13</v>
      </c>
      <c r="B14" s="202"/>
      <c r="C14" s="202"/>
      <c r="D14" s="202" t="s">
        <v>16</v>
      </c>
      <c r="E14" s="202"/>
      <c r="F14" s="202" t="s">
        <v>27</v>
      </c>
      <c r="G14" s="202"/>
      <c r="H14" s="202" t="s">
        <v>28</v>
      </c>
      <c r="I14" s="202"/>
      <c r="J14" s="202" t="s">
        <v>46</v>
      </c>
      <c r="K14" s="202"/>
      <c r="L14" s="202" t="s">
        <v>17</v>
      </c>
      <c r="M14" s="202"/>
      <c r="N14" s="101"/>
      <c r="O14" s="93"/>
      <c r="P14" s="177"/>
      <c r="Q14" s="178"/>
      <c r="R14" s="173"/>
      <c r="S14" s="207"/>
      <c r="T14" s="207"/>
      <c r="U14" s="207"/>
      <c r="V14" s="207"/>
      <c r="W14" s="207"/>
      <c r="X14" s="103"/>
      <c r="Y14" s="93"/>
      <c r="Z14" s="93"/>
      <c r="AA14" s="93"/>
      <c r="AB14" s="93"/>
      <c r="AC14" s="93"/>
      <c r="AD14" s="91"/>
      <c r="AE14" s="93"/>
      <c r="AF14" s="208"/>
      <c r="AG14" s="208"/>
    </row>
    <row r="15" spans="1:33" ht="12.6" hidden="1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01"/>
      <c r="O15" s="93"/>
      <c r="P15" s="104"/>
      <c r="Q15" s="104"/>
      <c r="R15" s="104"/>
      <c r="S15" s="195" t="s">
        <v>29</v>
      </c>
      <c r="T15" s="195"/>
      <c r="U15" s="19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08"/>
      <c r="AG15" s="208"/>
    </row>
    <row r="16" spans="1:33" ht="12.6" hidden="1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101"/>
      <c r="O16" s="93"/>
      <c r="P16" s="104"/>
      <c r="Q16" s="104"/>
      <c r="R16" s="104"/>
      <c r="S16" s="195" t="s">
        <v>30</v>
      </c>
      <c r="T16" s="195"/>
      <c r="U16" s="19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08"/>
      <c r="AG16" s="208"/>
    </row>
    <row r="17" spans="1:33" ht="12.6" hidden="1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101"/>
      <c r="O17" s="93"/>
      <c r="P17" s="104"/>
      <c r="Q17" s="104"/>
      <c r="R17" s="104"/>
      <c r="S17" s="195" t="s">
        <v>31</v>
      </c>
      <c r="T17" s="195"/>
      <c r="U17" s="19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08"/>
      <c r="AG17" s="208"/>
    </row>
    <row r="18" spans="1:33" ht="12.6" hidden="1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101"/>
      <c r="O18" s="93"/>
      <c r="P18" s="104"/>
      <c r="Q18" s="104"/>
      <c r="R18" s="104"/>
      <c r="S18" s="195" t="s">
        <v>32</v>
      </c>
      <c r="T18" s="195"/>
      <c r="U18" s="19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08"/>
      <c r="AG18" s="208"/>
    </row>
    <row r="19" spans="1:33" ht="12.6" hidden="1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101"/>
      <c r="O19" s="93"/>
      <c r="P19" s="104"/>
      <c r="Q19" s="104"/>
      <c r="R19" s="104"/>
      <c r="S19" s="195" t="s">
        <v>33</v>
      </c>
      <c r="T19" s="195"/>
      <c r="U19" s="19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08"/>
      <c r="AG19" s="208"/>
    </row>
    <row r="20" spans="1:33" ht="12.6" hidden="1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101"/>
      <c r="O20" s="93"/>
      <c r="P20" s="104"/>
      <c r="Q20" s="104"/>
      <c r="R20" s="104"/>
      <c r="S20" s="195" t="s">
        <v>34</v>
      </c>
      <c r="T20" s="195"/>
      <c r="U20" s="19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08"/>
      <c r="AG20" s="208"/>
    </row>
    <row r="21" spans="1:33" ht="12.6" hidden="1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101"/>
      <c r="O21" s="93"/>
      <c r="P21" s="104"/>
      <c r="Q21" s="104"/>
      <c r="R21" s="104"/>
      <c r="S21" s="195" t="s">
        <v>35</v>
      </c>
      <c r="T21" s="195"/>
      <c r="U21" s="19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08"/>
      <c r="AG21" s="208"/>
    </row>
    <row r="22" spans="1:33" ht="12.6" hidden="1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01"/>
      <c r="O22" s="93"/>
      <c r="P22" s="104"/>
      <c r="Q22" s="104"/>
      <c r="R22" s="104"/>
      <c r="S22" s="195" t="s">
        <v>36</v>
      </c>
      <c r="T22" s="195"/>
      <c r="U22" s="19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08"/>
      <c r="AG22" s="208"/>
    </row>
    <row r="23" spans="1:33" ht="12.6" hidden="1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01"/>
      <c r="O23" s="93"/>
      <c r="P23" s="104"/>
      <c r="Q23" s="104"/>
      <c r="R23" s="104"/>
      <c r="S23" s="195" t="s">
        <v>37</v>
      </c>
      <c r="T23" s="195"/>
      <c r="U23" s="19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08"/>
      <c r="AG23" s="208"/>
    </row>
    <row r="24" spans="1:33" ht="12.6" hidden="1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01"/>
      <c r="O24" s="93"/>
      <c r="P24" s="104"/>
      <c r="Q24" s="104"/>
      <c r="R24" s="104"/>
      <c r="S24" s="195" t="s">
        <v>38</v>
      </c>
      <c r="T24" s="195"/>
      <c r="U24" s="19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08"/>
      <c r="AG24" s="208"/>
    </row>
    <row r="25" spans="1:33" ht="12.6" hidden="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01"/>
      <c r="O25" s="93"/>
      <c r="P25" s="104"/>
      <c r="Q25" s="104"/>
      <c r="R25" s="104"/>
      <c r="S25" s="195" t="s">
        <v>39</v>
      </c>
      <c r="T25" s="195"/>
      <c r="U25" s="19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08"/>
      <c r="AG25" s="208"/>
    </row>
    <row r="26" spans="1:33" ht="12.6" hidden="1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101"/>
      <c r="O26" s="93"/>
      <c r="P26" s="104"/>
      <c r="Q26" s="104"/>
      <c r="R26" s="104"/>
      <c r="S26" s="195" t="s">
        <v>40</v>
      </c>
      <c r="T26" s="195"/>
      <c r="U26" s="19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08"/>
      <c r="AG26" s="208"/>
    </row>
    <row r="27" spans="1:33" ht="51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08"/>
      <c r="AG27" s="208"/>
    </row>
    <row r="28" spans="1:33" ht="49.5" customHeight="1">
      <c r="A28" s="35" t="s">
        <v>14</v>
      </c>
      <c r="B28" s="202" t="s">
        <v>15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101"/>
      <c r="O28" s="101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93"/>
      <c r="AD28" s="91"/>
      <c r="AE28" s="91"/>
      <c r="AF28" s="210">
        <v>2066463</v>
      </c>
      <c r="AG28" s="210"/>
    </row>
    <row r="29" spans="1:33" ht="15.75" customHeight="1">
      <c r="A29" s="106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05"/>
      <c r="AG29" s="211"/>
    </row>
    <row r="30" spans="1:33" ht="19.5" customHeight="1">
      <c r="A30" s="106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93"/>
      <c r="AD30" s="91"/>
      <c r="AE30" s="91"/>
      <c r="AF30" s="212"/>
      <c r="AG30" s="213"/>
    </row>
    <row r="31" spans="1:33" ht="31.5" customHeight="1">
      <c r="A31" s="106" t="s">
        <v>59</v>
      </c>
      <c r="B31" s="210"/>
      <c r="C31" s="210"/>
      <c r="D31" s="210">
        <v>23.42</v>
      </c>
      <c r="E31" s="210"/>
      <c r="F31" s="214">
        <f>'83,23 общая'!F31:G31</f>
        <v>66</v>
      </c>
      <c r="G31" s="214"/>
      <c r="H31" s="210"/>
      <c r="I31" s="210"/>
      <c r="J31" s="210"/>
      <c r="K31" s="210"/>
      <c r="L31" s="210"/>
      <c r="M31" s="210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93"/>
      <c r="AD31" s="103"/>
      <c r="AE31" s="103"/>
      <c r="AF31" s="102"/>
      <c r="AG31" s="102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23.463706521177166</v>
      </c>
      <c r="K33" s="216"/>
      <c r="L33" s="217"/>
      <c r="M33" s="217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18" t="s">
        <v>4</v>
      </c>
      <c r="B34" s="219"/>
      <c r="C34" s="219"/>
      <c r="D34" s="222" t="s">
        <v>11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3" t="s">
        <v>21</v>
      </c>
      <c r="AG34" s="224"/>
    </row>
    <row r="35" spans="1:34" ht="26.25" customHeight="1">
      <c r="A35" s="220"/>
      <c r="B35" s="221"/>
      <c r="C35" s="221"/>
      <c r="D35" s="208" t="s">
        <v>44</v>
      </c>
      <c r="E35" s="208"/>
      <c r="F35" s="208"/>
      <c r="G35" s="208"/>
      <c r="H35" s="208"/>
      <c r="I35" s="208" t="s">
        <v>45</v>
      </c>
      <c r="J35" s="208"/>
      <c r="K35" s="208"/>
      <c r="L35" s="208"/>
      <c r="M35" s="208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25"/>
      <c r="AG35" s="226"/>
    </row>
    <row r="36" spans="1:34" s="2" customFormat="1" ht="31.5" customHeight="1">
      <c r="A36" s="227" t="s">
        <v>12</v>
      </c>
      <c r="B36" s="228"/>
      <c r="C36" s="228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25"/>
      <c r="AG36" s="226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62</v>
      </c>
      <c r="F37" s="43" t="s">
        <v>68</v>
      </c>
      <c r="G37" s="44" t="s">
        <v>69</v>
      </c>
      <c r="H37" s="44"/>
      <c r="I37" s="114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300</v>
      </c>
      <c r="E39" s="55">
        <v>50</v>
      </c>
      <c r="F39" s="55">
        <v>200</v>
      </c>
      <c r="G39" s="56" t="s">
        <v>64</v>
      </c>
      <c r="H39" s="56"/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  <c r="AH39" s="14"/>
    </row>
    <row r="40" spans="1:34" ht="30.75" customHeight="1" thickBot="1">
      <c r="A40" s="87" t="str">
        <f>'83,23 общая'!A40</f>
        <v>говядина тушеная</v>
      </c>
      <c r="B40" s="125"/>
      <c r="C40" s="126" t="s">
        <v>48</v>
      </c>
      <c r="D40" s="127">
        <v>1.4E-2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734.31</v>
      </c>
      <c r="AE40" s="131">
        <f>AF40*AD40</f>
        <v>681.86810837438418</v>
      </c>
      <c r="AF40" s="132">
        <f>'83,23 общая'!AF40/83.23*23.42</f>
        <v>0.92858344346990274</v>
      </c>
      <c r="AG40" s="133">
        <f>AF40*L33</f>
        <v>0</v>
      </c>
      <c r="AH40" s="13"/>
    </row>
    <row r="41" spans="1:34" ht="30" customHeight="1" thickBot="1">
      <c r="A41" s="87" t="str">
        <f>'83,23 общая'!A41</f>
        <v>масло растительное</v>
      </c>
      <c r="B41" s="111"/>
      <c r="C41" s="126" t="s">
        <v>48</v>
      </c>
      <c r="D41" s="127">
        <v>3.0000000000000001E-3</v>
      </c>
      <c r="E41" s="128"/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197.74</v>
      </c>
      <c r="AE41" s="131">
        <f t="shared" ref="AE41:AE72" si="0">AF41*AD41</f>
        <v>36.723618022347715</v>
      </c>
      <c r="AF41" s="132">
        <f>'83,23 общая'!AF41/83.23*23.42</f>
        <v>0.18571668869398053</v>
      </c>
      <c r="AG41" s="133">
        <f>AF41*L33</f>
        <v>0</v>
      </c>
      <c r="AH41" s="13"/>
    </row>
    <row r="42" spans="1:34" ht="29.25" customHeight="1" thickBot="1">
      <c r="A42" s="87" t="str">
        <f>'83,23 общая'!A42</f>
        <v>картофель</v>
      </c>
      <c r="B42" s="111"/>
      <c r="C42" s="126" t="s">
        <v>48</v>
      </c>
      <c r="D42" s="127">
        <v>6.5000000000000002E-2</v>
      </c>
      <c r="E42" s="128"/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38</v>
      </c>
      <c r="AE42" s="131">
        <f t="shared" si="0"/>
        <v>162.53024149945932</v>
      </c>
      <c r="AF42" s="132">
        <f>'83,23 общая'!AF42/83.23*23.42</f>
        <v>4.2771116184068241</v>
      </c>
      <c r="AG42" s="133">
        <f>AF42*L33</f>
        <v>0</v>
      </c>
      <c r="AH42" s="13"/>
    </row>
    <row r="43" spans="1:34" ht="30" customHeight="1" thickBot="1">
      <c r="A43" s="87" t="str">
        <f>'83,23 общая'!A43</f>
        <v>лук</v>
      </c>
      <c r="B43" s="111"/>
      <c r="C43" s="126" t="s">
        <v>48</v>
      </c>
      <c r="D43" s="127">
        <v>8.9999999999999993E-3</v>
      </c>
      <c r="E43" s="128"/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35</v>
      </c>
      <c r="AE43" s="131">
        <f t="shared" si="0"/>
        <v>19.697224558452483</v>
      </c>
      <c r="AF43" s="132">
        <f>'83,23 общая'!AF43/83.23*23.42</f>
        <v>0.5627778445272138</v>
      </c>
      <c r="AG43" s="133">
        <f>AF43*L33</f>
        <v>0</v>
      </c>
      <c r="AH43" s="13"/>
    </row>
    <row r="44" spans="1:34" ht="30.75" customHeight="1" thickBot="1">
      <c r="A44" s="87" t="str">
        <f>'83,23 общая'!A44</f>
        <v>морковь</v>
      </c>
      <c r="B44" s="111"/>
      <c r="C44" s="126" t="s">
        <v>48</v>
      </c>
      <c r="D44" s="127">
        <v>1.0999999999999999E-2</v>
      </c>
      <c r="E44" s="128"/>
      <c r="F44" s="128"/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60</v>
      </c>
      <c r="AE44" s="131">
        <f t="shared" si="0"/>
        <v>44.572005286555324</v>
      </c>
      <c r="AF44" s="132">
        <f>'83,23 общая'!AF44/83.23*23.42</f>
        <v>0.74286675477592212</v>
      </c>
      <c r="AG44" s="133">
        <f>AF44*L33</f>
        <v>0</v>
      </c>
      <c r="AH44" s="13"/>
    </row>
    <row r="45" spans="1:34" ht="30" customHeight="1" thickBot="1">
      <c r="A45" s="87" t="str">
        <f>'83,23 общая'!A45</f>
        <v>соль</v>
      </c>
      <c r="B45" s="111"/>
      <c r="C45" s="126" t="s">
        <v>48</v>
      </c>
      <c r="D45" s="127">
        <v>1E-3</v>
      </c>
      <c r="E45" s="128"/>
      <c r="F45" s="128"/>
      <c r="G45" s="128"/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25</v>
      </c>
      <c r="AE45" s="131">
        <f t="shared" si="0"/>
        <v>1.4069446113180344</v>
      </c>
      <c r="AF45" s="132">
        <f>'83,23 общая'!AF45/83.23*23.42</f>
        <v>5.6277784452721379E-2</v>
      </c>
      <c r="AG45" s="133">
        <f>AF45*L33</f>
        <v>0</v>
      </c>
      <c r="AH45" s="13"/>
    </row>
    <row r="46" spans="1:34" ht="30" customHeight="1" thickBot="1">
      <c r="A46" s="87" t="str">
        <f>'83,23 общая'!A46</f>
        <v>хлеб</v>
      </c>
      <c r="B46" s="111"/>
      <c r="C46" s="126" t="s">
        <v>48</v>
      </c>
      <c r="D46" s="127"/>
      <c r="E46" s="128">
        <v>1.4E-2</v>
      </c>
      <c r="F46" s="128"/>
      <c r="G46" s="128"/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54</v>
      </c>
      <c r="AE46" s="131">
        <f t="shared" si="0"/>
        <v>50.143505947374749</v>
      </c>
      <c r="AF46" s="132">
        <f>'83,23 общая'!AF46/83.23*23.42</f>
        <v>0.92858344346990274</v>
      </c>
      <c r="AG46" s="133">
        <f>AF46*L33</f>
        <v>0</v>
      </c>
      <c r="AH46" s="13"/>
    </row>
    <row r="47" spans="1:34" ht="29.25" customHeight="1" thickBot="1">
      <c r="A47" s="87" t="str">
        <f>'83,23 общая'!A47</f>
        <v>сухофрукты</v>
      </c>
      <c r="B47" s="111"/>
      <c r="C47" s="126" t="s">
        <v>48</v>
      </c>
      <c r="D47" s="127"/>
      <c r="E47" s="128"/>
      <c r="F47" s="128">
        <v>6.0000000000000001E-3</v>
      </c>
      <c r="G47" s="128"/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150</v>
      </c>
      <c r="AE47" s="131">
        <f t="shared" si="0"/>
        <v>54.870839841403345</v>
      </c>
      <c r="AF47" s="132">
        <f>'83,23 общая'!AF47/83.23*23.42</f>
        <v>0.36580559894268899</v>
      </c>
      <c r="AG47" s="133">
        <f>AF47*L33</f>
        <v>0</v>
      </c>
      <c r="AH47" s="13"/>
    </row>
    <row r="48" spans="1:34" ht="29.25" customHeight="1" thickBot="1">
      <c r="A48" s="87" t="str">
        <f>'83,23 общая'!A48</f>
        <v>сахар</v>
      </c>
      <c r="B48" s="111"/>
      <c r="C48" s="126" t="s">
        <v>48</v>
      </c>
      <c r="D48" s="127"/>
      <c r="E48" s="128"/>
      <c r="F48" s="128">
        <v>7.0000000000000001E-3</v>
      </c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110</v>
      </c>
      <c r="AE48" s="131">
        <f t="shared" si="0"/>
        <v>51.072089390844653</v>
      </c>
      <c r="AF48" s="132">
        <f>'83,23 общая'!AF48/83.23*23.42</f>
        <v>0.46429172173495137</v>
      </c>
      <c r="AG48" s="133">
        <f>AF48*L33</f>
        <v>0</v>
      </c>
      <c r="AH48" s="13"/>
    </row>
    <row r="49" spans="1:34" ht="32.25" customHeight="1" thickBot="1">
      <c r="A49" s="87" t="str">
        <f>'83,23 общая'!A49</f>
        <v>яблоко</v>
      </c>
      <c r="B49" s="111"/>
      <c r="C49" s="126" t="s">
        <v>48</v>
      </c>
      <c r="D49" s="127"/>
      <c r="E49" s="128"/>
      <c r="F49" s="128"/>
      <c r="G49" s="128">
        <v>5.6000000000000001E-2</v>
      </c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120</v>
      </c>
      <c r="AE49" s="131">
        <f t="shared" si="0"/>
        <v>445.72005286555333</v>
      </c>
      <c r="AF49" s="132">
        <f>'83,23 общая'!AF49/83.23*23.42</f>
        <v>3.7143337738796109</v>
      </c>
      <c r="AG49" s="133">
        <f>AF49*L33</f>
        <v>0</v>
      </c>
      <c r="AH49" s="13"/>
    </row>
    <row r="50" spans="1:34" ht="30" customHeight="1" thickBot="1">
      <c r="A50" s="87">
        <f>'83,23 общая'!A50</f>
        <v>0</v>
      </c>
      <c r="B50" s="111"/>
      <c r="C50" s="126" t="s">
        <v>48</v>
      </c>
      <c r="D50" s="127"/>
      <c r="E50" s="128"/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0</v>
      </c>
      <c r="AE50" s="131">
        <f t="shared" si="0"/>
        <v>0</v>
      </c>
      <c r="AF50" s="132">
        <f>'83,23 общая'!AF50/83.23*23.42</f>
        <v>0</v>
      </c>
      <c r="AG50" s="133">
        <f>AF50*L33</f>
        <v>0</v>
      </c>
      <c r="AH50" s="13"/>
    </row>
    <row r="51" spans="1:34" ht="31.5" customHeight="1" thickBot="1">
      <c r="A51" s="87">
        <f>'83,23 общая'!A51</f>
        <v>0</v>
      </c>
      <c r="B51" s="111"/>
      <c r="C51" s="126" t="s">
        <v>48</v>
      </c>
      <c r="D51" s="127"/>
      <c r="E51" s="128"/>
      <c r="F51" s="128"/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0</v>
      </c>
      <c r="AE51" s="131">
        <f t="shared" si="0"/>
        <v>0</v>
      </c>
      <c r="AF51" s="132">
        <f>'83,23 общая'!AF51/83.23*23.42</f>
        <v>0</v>
      </c>
      <c r="AG51" s="133">
        <f>AF51*L33</f>
        <v>0</v>
      </c>
      <c r="AH51" s="13"/>
    </row>
    <row r="52" spans="1:34" ht="28.5" customHeight="1" thickBot="1">
      <c r="A52" s="87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общая'!AF52/83.23*23.42</f>
        <v>0</v>
      </c>
      <c r="AG52" s="133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общая'!AF53/83.23*23.42</f>
        <v>0</v>
      </c>
      <c r="AG53" s="133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общая'!AF54/83.23*23.42</f>
        <v>0</v>
      </c>
      <c r="AG54" s="133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общая'!AF55/83.23*23.42</f>
        <v>0</v>
      </c>
      <c r="AG55" s="133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общая'!AF56/83.23*23.42</f>
        <v>0</v>
      </c>
      <c r="AG56" s="133"/>
      <c r="AH56" s="13"/>
    </row>
    <row r="57" spans="1:34" ht="26.25" customHeight="1" thickBot="1">
      <c r="A57" s="87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общая'!AF57/83.23*23.42</f>
        <v>0</v>
      </c>
      <c r="AG57" s="133"/>
      <c r="AH57" s="13"/>
    </row>
    <row r="58" spans="1:34" ht="26.25" customHeight="1" thickBot="1">
      <c r="A58" s="87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общая'!AF58/83.23*23.42</f>
        <v>0</v>
      </c>
      <c r="AG58" s="133"/>
      <c r="AH58" s="13"/>
    </row>
    <row r="59" spans="1:34" ht="26.25" customHeight="1" thickBot="1">
      <c r="A59" s="87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общая'!AF59/83.23*23.42</f>
        <v>0</v>
      </c>
      <c r="AG59" s="133"/>
      <c r="AH59" s="13"/>
    </row>
    <row r="60" spans="1:34" ht="26.25" customHeight="1" thickBot="1">
      <c r="A60" s="87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общая'!AF60/83.23*23.42</f>
        <v>0</v>
      </c>
      <c r="AG60" s="133"/>
      <c r="AH60" s="13"/>
    </row>
    <row r="61" spans="1:34" ht="26.25" customHeight="1" thickBot="1">
      <c r="A61" s="87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общая'!AF61/83.23*23.42</f>
        <v>0</v>
      </c>
      <c r="AG61" s="133"/>
      <c r="AH61" s="13"/>
    </row>
    <row r="62" spans="1:34" ht="26.25" customHeight="1" thickBot="1">
      <c r="A62" s="87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общая'!AF62/83.23*23.42</f>
        <v>0</v>
      </c>
      <c r="AG62" s="133"/>
      <c r="AH62" s="13"/>
    </row>
    <row r="63" spans="1:34" ht="26.25" customHeight="1" thickBot="1">
      <c r="A63" s="87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общая'!AF63/83.23*23.42</f>
        <v>0</v>
      </c>
      <c r="AG63" s="133"/>
      <c r="AH63" s="13"/>
    </row>
    <row r="64" spans="1:34" ht="26.25" customHeight="1" thickBot="1">
      <c r="A64" s="87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общая'!AF64/83.23*23.42</f>
        <v>0</v>
      </c>
      <c r="AG64" s="133"/>
      <c r="AH64" s="13"/>
    </row>
    <row r="65" spans="1:34" ht="26.25" customHeight="1" thickBot="1">
      <c r="A65" s="87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общая'!AF65/83.23*23.42</f>
        <v>0</v>
      </c>
      <c r="AG65" s="133"/>
      <c r="AH65" s="13"/>
    </row>
    <row r="66" spans="1:34" ht="26.25" customHeight="1" thickBot="1">
      <c r="A66" s="87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общая'!AF66/83.23*23.42</f>
        <v>0</v>
      </c>
      <c r="AG66" s="133"/>
      <c r="AH66" s="13"/>
    </row>
    <row r="67" spans="1:34" ht="26.25" customHeight="1" thickBot="1">
      <c r="A67" s="87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общая'!AF67/83.23*23.42</f>
        <v>0</v>
      </c>
      <c r="AG67" s="133"/>
      <c r="AH67" s="13"/>
    </row>
    <row r="68" spans="1:34" ht="27.75" customHeight="1" thickBot="1">
      <c r="A68" s="87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общая'!AF68/83.23*23.42</f>
        <v>0</v>
      </c>
      <c r="AG68" s="133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общая'!AF69/83.23*23.42</f>
        <v>0</v>
      </c>
      <c r="AG69" s="133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общая'!AF70/83.23*23.42</f>
        <v>0</v>
      </c>
      <c r="AG70" s="133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общая'!AF71/83.23*23.42</f>
        <v>0</v>
      </c>
      <c r="AG71" s="133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общая'!AF72/83.23*23.42</f>
        <v>0</v>
      </c>
      <c r="AG72" s="133">
        <f>AF72*L33</f>
        <v>0</v>
      </c>
      <c r="AH72" s="13"/>
    </row>
    <row r="73" spans="1:34" ht="22.5" hidden="1" customHeight="1">
      <c r="A73" s="38"/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0">
        <f>'83,23 общая'!AD73</f>
        <v>0</v>
      </c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  <c r="AH73" s="13"/>
    </row>
    <row r="74" spans="1:34" ht="22.5" hidden="1" customHeight="1">
      <c r="A74" s="38"/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0">
        <f>'83,23 общая'!AD74</f>
        <v>0</v>
      </c>
      <c r="AE74" s="131">
        <f>AD74*AF74*L33</f>
        <v>0</v>
      </c>
      <c r="AF74" s="132">
        <f t="shared" si="1"/>
        <v>0</v>
      </c>
      <c r="AG74" s="133">
        <f>AF74*L33</f>
        <v>0</v>
      </c>
      <c r="AH74" s="13"/>
    </row>
    <row r="75" spans="1:34" ht="22.5" hidden="1" customHeight="1">
      <c r="A75" s="38"/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0">
        <f>'83,23 общая'!AD75</f>
        <v>0</v>
      </c>
      <c r="AE75" s="131">
        <f>AD75*AF75*L33</f>
        <v>0</v>
      </c>
      <c r="AF75" s="132">
        <f t="shared" si="1"/>
        <v>0</v>
      </c>
      <c r="AG75" s="133">
        <f>AF75*L33</f>
        <v>0</v>
      </c>
      <c r="AH75" s="13"/>
    </row>
    <row r="76" spans="1:34" ht="22.5" hidden="1" customHeight="1">
      <c r="A76" s="135"/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0">
        <f>'83,23 общая'!AD76</f>
        <v>0</v>
      </c>
      <c r="AE76" s="131">
        <f>AD76*AF76*L33</f>
        <v>0</v>
      </c>
      <c r="AF76" s="132">
        <f t="shared" si="1"/>
        <v>0</v>
      </c>
      <c r="AG76" s="133">
        <f>AF76*L33</f>
        <v>0</v>
      </c>
      <c r="AH76" s="13"/>
    </row>
    <row r="77" spans="1:34" ht="22.5" hidden="1" customHeight="1">
      <c r="A77" s="38"/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0">
        <f>'83,23 общая'!AD77</f>
        <v>0</v>
      </c>
      <c r="AE77" s="131">
        <f>AD77*AF77*L33</f>
        <v>0</v>
      </c>
      <c r="AF77" s="132">
        <f t="shared" si="1"/>
        <v>0</v>
      </c>
      <c r="AG77" s="133">
        <f>AF77*L33</f>
        <v>0</v>
      </c>
      <c r="AH77" s="13"/>
    </row>
    <row r="78" spans="1:34" ht="22.5" hidden="1" customHeight="1">
      <c r="A78" s="38"/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0">
        <f>'83,23 общая'!AD78</f>
        <v>0</v>
      </c>
      <c r="AE78" s="131">
        <f>AD78*AF78*L33</f>
        <v>0</v>
      </c>
      <c r="AF78" s="132">
        <f t="shared" si="1"/>
        <v>0</v>
      </c>
      <c r="AG78" s="133">
        <f>AF78*L33</f>
        <v>0</v>
      </c>
      <c r="AH78" s="13"/>
    </row>
    <row r="79" spans="1:34" ht="22.5" hidden="1" customHeight="1" thickBot="1">
      <c r="A79" s="171"/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0">
        <f>'83,23 общая'!AD79</f>
        <v>0</v>
      </c>
      <c r="AE79" s="131">
        <f>AD79*AF79*L33</f>
        <v>0</v>
      </c>
      <c r="AF79" s="132">
        <f t="shared" si="1"/>
        <v>0</v>
      </c>
      <c r="AG79" s="133">
        <f>AF79*L33</f>
        <v>0</v>
      </c>
      <c r="AH79" s="13"/>
    </row>
    <row r="80" spans="1:34" ht="34.5" customHeight="1">
      <c r="A80" s="230" t="s">
        <v>6</v>
      </c>
      <c r="B80" s="231"/>
      <c r="C80" s="232"/>
      <c r="D80" s="232"/>
      <c r="E80" s="141"/>
      <c r="F80" s="234" t="s">
        <v>61</v>
      </c>
      <c r="G80" s="234"/>
      <c r="H80" s="234"/>
      <c r="I80" s="235"/>
      <c r="J80" s="142"/>
      <c r="K80" s="93"/>
      <c r="L80" s="196" t="s">
        <v>5</v>
      </c>
      <c r="M80" s="196"/>
      <c r="N80" s="196"/>
      <c r="O80" s="196"/>
      <c r="P80" s="196"/>
      <c r="Q80" s="233" t="s">
        <v>60</v>
      </c>
      <c r="R80" s="233"/>
      <c r="S80" s="233"/>
      <c r="T80" s="233"/>
      <c r="U80" s="233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SUM(AE40:AE72)</f>
        <v>1548.604630397693</v>
      </c>
      <c r="AF80" s="144"/>
      <c r="AG80" s="104"/>
      <c r="AH80" s="13"/>
    </row>
    <row r="81" spans="1:34" ht="34.5" customHeight="1">
      <c r="A81" s="141"/>
      <c r="B81" s="141"/>
      <c r="C81" s="91" t="s">
        <v>22</v>
      </c>
      <c r="D81" s="141"/>
      <c r="E81" s="141"/>
      <c r="F81" s="194" t="s">
        <v>23</v>
      </c>
      <c r="G81" s="194"/>
      <c r="H81" s="194"/>
      <c r="I81" s="194"/>
      <c r="J81" s="142"/>
      <c r="K81" s="93"/>
      <c r="L81" s="195" t="s">
        <v>22</v>
      </c>
      <c r="M81" s="195"/>
      <c r="N81" s="195"/>
      <c r="O81" s="195"/>
      <c r="P81" s="195"/>
      <c r="Q81" s="194" t="s">
        <v>23</v>
      </c>
      <c r="R81" s="194"/>
      <c r="S81" s="194"/>
      <c r="T81" s="194"/>
      <c r="U81" s="194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  <c r="AH81" s="13"/>
    </row>
    <row r="82" spans="1:34" ht="30" customHeight="1">
      <c r="A82" s="91"/>
      <c r="B82" s="91"/>
      <c r="C82" s="91"/>
      <c r="D82" s="142"/>
      <c r="E82" s="229"/>
      <c r="F82" s="229"/>
      <c r="G82" s="229"/>
      <c r="H82" s="229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4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E82:H82"/>
    <mergeCell ref="A80:B80"/>
    <mergeCell ref="C80:D80"/>
    <mergeCell ref="F81:I81"/>
    <mergeCell ref="Q80:U80"/>
    <mergeCell ref="F80:I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B32:C32"/>
    <mergeCell ref="D32:E32"/>
    <mergeCell ref="F32:G32"/>
    <mergeCell ref="H32:I32"/>
    <mergeCell ref="J32:K32"/>
    <mergeCell ref="L32:M32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B28:C28"/>
    <mergeCell ref="S28:AB28"/>
    <mergeCell ref="A14:C27"/>
    <mergeCell ref="D14:E28"/>
    <mergeCell ref="F14:G28"/>
    <mergeCell ref="V14:W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G50" sqref="G50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3.1406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50"/>
      <c r="H1" s="150"/>
      <c r="I1" s="150"/>
      <c r="J1" s="150"/>
      <c r="K1" s="150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50"/>
      <c r="H2" s="150"/>
      <c r="I2" s="150"/>
      <c r="J2" s="150"/>
      <c r="K2" s="150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37"/>
      <c r="C3" s="237"/>
      <c r="D3" s="237"/>
      <c r="E3" s="237"/>
      <c r="F3" s="84"/>
      <c r="G3" s="238" t="s">
        <v>63</v>
      </c>
      <c r="H3" s="238"/>
      <c r="I3" s="238"/>
      <c r="J3" s="238"/>
      <c r="K3" s="238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51"/>
      <c r="Z3" s="84"/>
      <c r="AA3" s="84"/>
      <c r="AB3" s="84"/>
      <c r="AC3" s="84"/>
      <c r="AD3" s="152"/>
      <c r="AE3" s="84"/>
      <c r="AF3" s="84"/>
      <c r="AG3" s="84"/>
    </row>
    <row r="4" spans="1:33" ht="27.75" hidden="1">
      <c r="A4" s="84"/>
      <c r="B4" s="153"/>
      <c r="C4" s="153"/>
      <c r="D4" s="153"/>
      <c r="E4" s="153"/>
      <c r="F4" s="84"/>
      <c r="G4" s="154"/>
      <c r="H4" s="154"/>
      <c r="I4" s="154"/>
      <c r="J4" s="154"/>
      <c r="K4" s="15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5"/>
      <c r="Z4" s="84"/>
      <c r="AA4" s="84"/>
      <c r="AB4" s="84"/>
      <c r="AC4" s="84"/>
      <c r="AD4" s="152"/>
      <c r="AE4" s="84"/>
      <c r="AF4" s="84"/>
      <c r="AG4" s="84"/>
    </row>
    <row r="5" spans="1:33" ht="27.75" hidden="1">
      <c r="A5" s="84"/>
      <c r="B5" s="153"/>
      <c r="C5" s="153"/>
      <c r="D5" s="153"/>
      <c r="E5" s="153"/>
      <c r="F5" s="84"/>
      <c r="G5" s="154"/>
      <c r="H5" s="154"/>
      <c r="I5" s="154"/>
      <c r="J5" s="154"/>
      <c r="K5" s="15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5"/>
      <c r="Z5" s="84"/>
      <c r="AA5" s="84"/>
      <c r="AB5" s="84"/>
      <c r="AC5" s="84"/>
      <c r="AD5" s="152"/>
      <c r="AE5" s="84"/>
      <c r="AF5" s="84"/>
      <c r="AG5" s="84"/>
    </row>
    <row r="6" spans="1:33" ht="27.75" hidden="1">
      <c r="A6" s="84"/>
      <c r="B6" s="153"/>
      <c r="C6" s="153"/>
      <c r="D6" s="153"/>
      <c r="E6" s="153"/>
      <c r="F6" s="84"/>
      <c r="G6" s="154"/>
      <c r="H6" s="154"/>
      <c r="I6" s="154"/>
      <c r="J6" s="154"/>
      <c r="K6" s="15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5"/>
      <c r="Z6" s="84"/>
      <c r="AA6" s="84"/>
      <c r="AB6" s="84"/>
      <c r="AC6" s="84"/>
      <c r="AD6" s="152"/>
      <c r="AE6" s="84"/>
      <c r="AF6" s="84"/>
      <c r="AG6" s="84"/>
    </row>
    <row r="7" spans="1:33" ht="27.75" hidden="1">
      <c r="A7" s="84"/>
      <c r="B7" s="153"/>
      <c r="C7" s="153"/>
      <c r="D7" s="153"/>
      <c r="E7" s="153"/>
      <c r="F7" s="84"/>
      <c r="G7" s="154"/>
      <c r="H7" s="154"/>
      <c r="I7" s="154"/>
      <c r="J7" s="154"/>
      <c r="K7" s="15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5"/>
      <c r="Z7" s="84"/>
      <c r="AA7" s="84"/>
      <c r="AB7" s="84"/>
      <c r="AC7" s="84"/>
      <c r="AD7" s="152"/>
      <c r="AE7" s="84"/>
      <c r="AF7" s="84"/>
      <c r="AG7" s="84"/>
    </row>
    <row r="8" spans="1:33" ht="27.75" hidden="1">
      <c r="A8" s="84"/>
      <c r="B8" s="153"/>
      <c r="C8" s="153"/>
      <c r="D8" s="153"/>
      <c r="E8" s="153"/>
      <c r="F8" s="84"/>
      <c r="G8" s="154"/>
      <c r="H8" s="154"/>
      <c r="I8" s="154"/>
      <c r="J8" s="154"/>
      <c r="K8" s="15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5"/>
      <c r="Z8" s="84"/>
      <c r="AA8" s="84"/>
      <c r="AB8" s="84"/>
      <c r="AC8" s="84"/>
      <c r="AD8" s="152"/>
      <c r="AE8" s="84"/>
      <c r="AF8" s="84"/>
      <c r="AG8" s="84"/>
    </row>
    <row r="9" spans="1:33" ht="27.75" hidden="1">
      <c r="A9" s="84"/>
      <c r="B9" s="153"/>
      <c r="C9" s="153"/>
      <c r="D9" s="153"/>
      <c r="E9" s="153"/>
      <c r="F9" s="84"/>
      <c r="G9" s="154"/>
      <c r="H9" s="154"/>
      <c r="I9" s="154"/>
      <c r="J9" s="154"/>
      <c r="K9" s="15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5"/>
      <c r="Z9" s="84"/>
      <c r="AA9" s="84"/>
      <c r="AB9" s="84"/>
      <c r="AC9" s="84"/>
      <c r="AD9" s="152"/>
      <c r="AE9" s="84"/>
      <c r="AF9" s="84"/>
      <c r="AG9" s="84"/>
    </row>
    <row r="10" spans="1:33" ht="27.75" hidden="1">
      <c r="A10" s="84"/>
      <c r="B10" s="153"/>
      <c r="C10" s="153"/>
      <c r="D10" s="153"/>
      <c r="E10" s="153"/>
      <c r="F10" s="84"/>
      <c r="G10" s="154"/>
      <c r="H10" s="154"/>
      <c r="I10" s="154"/>
      <c r="J10" s="154"/>
      <c r="K10" s="15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5"/>
      <c r="Z10" s="84"/>
      <c r="AA10" s="84"/>
      <c r="AB10" s="84"/>
      <c r="AC10" s="84"/>
      <c r="AD10" s="152"/>
      <c r="AE10" s="84"/>
      <c r="AF10" s="84"/>
      <c r="AG10" s="84"/>
    </row>
    <row r="11" spans="1:33" ht="27.75">
      <c r="A11" s="84"/>
      <c r="B11" s="239" t="s">
        <v>0</v>
      </c>
      <c r="C11" s="239"/>
      <c r="D11" s="239"/>
      <c r="E11" s="239"/>
      <c r="F11" s="84"/>
      <c r="G11" s="240" t="s">
        <v>1</v>
      </c>
      <c r="H11" s="240"/>
      <c r="I11" s="240"/>
      <c r="J11" s="240"/>
      <c r="K11" s="240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6"/>
      <c r="AE11" s="84"/>
      <c r="AF11" s="84"/>
      <c r="AG11" s="84"/>
    </row>
    <row r="12" spans="1:33" ht="27.75">
      <c r="A12" s="157" t="str">
        <f>'83,23 общая'!A12</f>
        <v>11.11.22.</v>
      </c>
      <c r="B12" s="84"/>
      <c r="C12" s="84"/>
      <c r="D12" s="84"/>
      <c r="E12" s="84"/>
      <c r="F12" s="84"/>
      <c r="G12" s="150"/>
      <c r="H12" s="150"/>
      <c r="I12" s="150"/>
      <c r="J12" s="150"/>
      <c r="K12" s="150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42" t="s">
        <v>47</v>
      </c>
      <c r="AG12" s="243"/>
    </row>
    <row r="13" spans="1:33" ht="23.25" customHeight="1">
      <c r="A13" s="84"/>
      <c r="B13" s="84"/>
      <c r="C13" s="84"/>
      <c r="D13" s="84"/>
      <c r="E13" s="84"/>
      <c r="F13" s="84"/>
      <c r="G13" s="150"/>
      <c r="H13" s="150"/>
      <c r="I13" s="150"/>
      <c r="J13" s="150"/>
      <c r="K13" s="150"/>
      <c r="L13" s="84"/>
      <c r="M13" s="84"/>
      <c r="N13" s="84"/>
      <c r="O13" s="84"/>
      <c r="P13" s="236" t="str">
        <f>'83,23 общая'!P13:W13</f>
        <v>11.11.22.</v>
      </c>
      <c r="Q13" s="236"/>
      <c r="R13" s="236"/>
      <c r="S13" s="236"/>
      <c r="T13" s="236"/>
      <c r="U13" s="236"/>
      <c r="V13" s="236"/>
      <c r="W13" s="236"/>
      <c r="X13" s="84"/>
      <c r="Y13" s="81"/>
      <c r="Z13" s="81"/>
      <c r="AA13" s="81"/>
      <c r="AB13" s="81"/>
      <c r="AC13" s="81"/>
      <c r="AD13" s="84"/>
      <c r="AE13" s="84"/>
      <c r="AF13" s="242">
        <v>504202</v>
      </c>
      <c r="AG13" s="243"/>
    </row>
    <row r="14" spans="1:33" ht="13.5" customHeight="1">
      <c r="A14" s="244" t="s">
        <v>13</v>
      </c>
      <c r="B14" s="244"/>
      <c r="C14" s="244"/>
      <c r="D14" s="244" t="s">
        <v>16</v>
      </c>
      <c r="E14" s="244"/>
      <c r="F14" s="244" t="s">
        <v>27</v>
      </c>
      <c r="G14" s="244"/>
      <c r="H14" s="244" t="s">
        <v>28</v>
      </c>
      <c r="I14" s="244"/>
      <c r="J14" s="244" t="s">
        <v>46</v>
      </c>
      <c r="K14" s="244"/>
      <c r="L14" s="244" t="s">
        <v>17</v>
      </c>
      <c r="M14" s="244"/>
      <c r="N14" s="158"/>
      <c r="O14" s="81"/>
      <c r="P14" s="175"/>
      <c r="Q14" s="176"/>
      <c r="R14" s="174"/>
      <c r="S14" s="241"/>
      <c r="T14" s="241"/>
      <c r="U14" s="241"/>
      <c r="V14" s="241"/>
      <c r="W14" s="241"/>
      <c r="X14" s="160"/>
      <c r="Y14" s="81"/>
      <c r="Z14" s="81"/>
      <c r="AA14" s="81"/>
      <c r="AB14" s="81"/>
      <c r="AC14" s="81"/>
      <c r="AD14" s="84"/>
      <c r="AE14" s="81"/>
      <c r="AF14" s="246"/>
      <c r="AG14" s="246"/>
    </row>
    <row r="15" spans="1:33" ht="12.6" hidden="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158"/>
      <c r="O15" s="81"/>
      <c r="P15" s="83"/>
      <c r="Q15" s="83"/>
      <c r="R15" s="83"/>
      <c r="S15" s="236" t="s">
        <v>29</v>
      </c>
      <c r="T15" s="236"/>
      <c r="U15" s="236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46"/>
      <c r="AG15" s="246"/>
    </row>
    <row r="16" spans="1:33" ht="12.6" hidden="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158"/>
      <c r="O16" s="81"/>
      <c r="P16" s="83"/>
      <c r="Q16" s="83"/>
      <c r="R16" s="83"/>
      <c r="S16" s="236" t="s">
        <v>30</v>
      </c>
      <c r="T16" s="236"/>
      <c r="U16" s="236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46"/>
      <c r="AG16" s="246"/>
    </row>
    <row r="17" spans="1:33" ht="12.6" hidden="1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158"/>
      <c r="O17" s="81"/>
      <c r="P17" s="83"/>
      <c r="Q17" s="83"/>
      <c r="R17" s="83"/>
      <c r="S17" s="236" t="s">
        <v>31</v>
      </c>
      <c r="T17" s="236"/>
      <c r="U17" s="236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46"/>
      <c r="AG17" s="246"/>
    </row>
    <row r="18" spans="1:33" ht="12.6" hidden="1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158"/>
      <c r="O18" s="81"/>
      <c r="P18" s="83"/>
      <c r="Q18" s="83"/>
      <c r="R18" s="83"/>
      <c r="S18" s="236" t="s">
        <v>32</v>
      </c>
      <c r="T18" s="236"/>
      <c r="U18" s="236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46"/>
      <c r="AG18" s="246"/>
    </row>
    <row r="19" spans="1:33" ht="12.6" hidden="1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158"/>
      <c r="O19" s="81"/>
      <c r="P19" s="83"/>
      <c r="Q19" s="83"/>
      <c r="R19" s="83"/>
      <c r="S19" s="236" t="s">
        <v>33</v>
      </c>
      <c r="T19" s="236"/>
      <c r="U19" s="236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46"/>
      <c r="AG19" s="246"/>
    </row>
    <row r="20" spans="1:33" ht="12.6" hidden="1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158"/>
      <c r="O20" s="81"/>
      <c r="P20" s="83"/>
      <c r="Q20" s="83"/>
      <c r="R20" s="83"/>
      <c r="S20" s="236" t="s">
        <v>34</v>
      </c>
      <c r="T20" s="236"/>
      <c r="U20" s="236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46"/>
      <c r="AG20" s="246"/>
    </row>
    <row r="21" spans="1:33" ht="12.6" hidden="1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158"/>
      <c r="O21" s="81"/>
      <c r="P21" s="83"/>
      <c r="Q21" s="83"/>
      <c r="R21" s="83"/>
      <c r="S21" s="236" t="s">
        <v>35</v>
      </c>
      <c r="T21" s="236"/>
      <c r="U21" s="236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46"/>
      <c r="AG21" s="246"/>
    </row>
    <row r="22" spans="1:33" ht="12.6" hidden="1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158"/>
      <c r="O22" s="81"/>
      <c r="P22" s="83"/>
      <c r="Q22" s="83"/>
      <c r="R22" s="83"/>
      <c r="S22" s="236" t="s">
        <v>36</v>
      </c>
      <c r="T22" s="236"/>
      <c r="U22" s="236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46"/>
      <c r="AG22" s="246"/>
    </row>
    <row r="23" spans="1:33" ht="12.6" hidden="1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158"/>
      <c r="O23" s="81"/>
      <c r="P23" s="83"/>
      <c r="Q23" s="83"/>
      <c r="R23" s="83"/>
      <c r="S23" s="236" t="s">
        <v>37</v>
      </c>
      <c r="T23" s="236"/>
      <c r="U23" s="236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46"/>
      <c r="AG23" s="246"/>
    </row>
    <row r="24" spans="1:33" ht="12.6" hidden="1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158"/>
      <c r="O24" s="81"/>
      <c r="P24" s="83"/>
      <c r="Q24" s="83"/>
      <c r="R24" s="83"/>
      <c r="S24" s="236" t="s">
        <v>38</v>
      </c>
      <c r="T24" s="236"/>
      <c r="U24" s="236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46"/>
      <c r="AG24" s="246"/>
    </row>
    <row r="25" spans="1:33" ht="12.6" hidden="1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158"/>
      <c r="O25" s="81"/>
      <c r="P25" s="83"/>
      <c r="Q25" s="83"/>
      <c r="R25" s="83"/>
      <c r="S25" s="236" t="s">
        <v>39</v>
      </c>
      <c r="T25" s="236"/>
      <c r="U25" s="236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46"/>
      <c r="AG25" s="246"/>
    </row>
    <row r="26" spans="1:33" ht="21.7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158"/>
      <c r="O26" s="81"/>
      <c r="P26" s="83"/>
      <c r="Q26" s="83"/>
      <c r="R26" s="83"/>
      <c r="S26" s="236"/>
      <c r="T26" s="236"/>
      <c r="U26" s="236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46"/>
      <c r="AG26" s="246"/>
    </row>
    <row r="27" spans="1:33" ht="66.7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158"/>
      <c r="O27" s="158"/>
      <c r="P27" s="184" t="s">
        <v>18</v>
      </c>
      <c r="Q27" s="185"/>
      <c r="R27" s="13"/>
      <c r="S27" s="209" t="s">
        <v>55</v>
      </c>
      <c r="T27" s="209"/>
      <c r="U27" s="209"/>
      <c r="V27" s="209"/>
      <c r="W27" s="209"/>
      <c r="X27" s="209"/>
      <c r="Y27" s="209"/>
      <c r="Z27" s="209"/>
      <c r="AA27" s="209"/>
      <c r="AB27" s="209"/>
      <c r="AC27" s="81"/>
      <c r="AD27" s="84"/>
      <c r="AE27" s="81"/>
      <c r="AF27" s="246"/>
      <c r="AG27" s="246"/>
    </row>
    <row r="28" spans="1:33" ht="19.5" customHeight="1">
      <c r="A28" s="179" t="s">
        <v>14</v>
      </c>
      <c r="B28" s="244" t="s">
        <v>15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158"/>
      <c r="O28" s="158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45">
        <v>2066463</v>
      </c>
      <c r="AG28" s="245"/>
    </row>
    <row r="29" spans="1:33" ht="28.5" customHeight="1">
      <c r="A29" s="183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159"/>
      <c r="O29" s="159"/>
      <c r="P29" s="180" t="s">
        <v>2</v>
      </c>
      <c r="Q29" s="36"/>
      <c r="R29" s="181"/>
      <c r="S29" s="181"/>
      <c r="T29" s="32"/>
      <c r="U29" s="32"/>
      <c r="V29" s="32"/>
      <c r="W29" s="197"/>
      <c r="X29" s="197"/>
      <c r="Y29" s="197"/>
      <c r="Z29" s="197"/>
      <c r="AA29" s="197"/>
      <c r="AB29" s="197"/>
      <c r="AC29" s="81"/>
      <c r="AD29" s="84"/>
      <c r="AE29" s="84"/>
      <c r="AF29" s="239"/>
      <c r="AG29" s="248"/>
    </row>
    <row r="30" spans="1:33" ht="19.5" customHeight="1">
      <c r="A30" s="40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159"/>
      <c r="O30" s="159"/>
      <c r="P30" s="180" t="s">
        <v>19</v>
      </c>
      <c r="Q30" s="36"/>
      <c r="R30" s="181"/>
      <c r="S30" s="36"/>
      <c r="T30" s="36" t="s">
        <v>20</v>
      </c>
      <c r="U30" s="182"/>
      <c r="V30" s="198" t="s">
        <v>60</v>
      </c>
      <c r="W30" s="199"/>
      <c r="X30" s="199"/>
      <c r="Y30" s="199"/>
      <c r="Z30" s="199"/>
      <c r="AA30" s="199"/>
      <c r="AB30" s="199"/>
      <c r="AC30" s="159"/>
      <c r="AD30" s="84"/>
      <c r="AE30" s="84"/>
      <c r="AF30" s="249"/>
      <c r="AG30" s="250"/>
    </row>
    <row r="31" spans="1:33" ht="24" customHeight="1">
      <c r="A31" s="40" t="s">
        <v>58</v>
      </c>
      <c r="B31" s="245"/>
      <c r="C31" s="245"/>
      <c r="D31" s="245">
        <v>14.95</v>
      </c>
      <c r="E31" s="245"/>
      <c r="F31" s="251">
        <f>'83,23 общая'!F31:G31</f>
        <v>66</v>
      </c>
      <c r="G31" s="251"/>
      <c r="H31" s="245"/>
      <c r="I31" s="245"/>
      <c r="J31" s="245"/>
      <c r="K31" s="245"/>
      <c r="L31" s="245"/>
      <c r="M31" s="245"/>
      <c r="N31" s="159"/>
      <c r="O31" s="159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60"/>
      <c r="AE31" s="160"/>
      <c r="AF31" s="159"/>
      <c r="AG31" s="159"/>
    </row>
    <row r="32" spans="1:33" ht="0.75" customHeight="1">
      <c r="A32" s="40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159"/>
      <c r="O32" s="159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60"/>
      <c r="AE32" s="160"/>
      <c r="AF32" s="161"/>
      <c r="AG32" s="161"/>
    </row>
    <row r="33" spans="1:33" ht="37.5" customHeight="1" thickBot="1">
      <c r="A33" s="161"/>
      <c r="B33" s="161"/>
      <c r="C33" s="161"/>
      <c r="D33" s="161"/>
      <c r="E33" s="161"/>
      <c r="F33" s="161"/>
      <c r="G33" s="162" t="s">
        <v>3</v>
      </c>
      <c r="H33" s="252"/>
      <c r="I33" s="252"/>
      <c r="J33" s="253">
        <f>AE81/F31</f>
        <v>14.977899764799256</v>
      </c>
      <c r="K33" s="253"/>
      <c r="L33" s="254"/>
      <c r="M33" s="254"/>
      <c r="N33" s="159"/>
      <c r="O33" s="159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55" t="s">
        <v>4</v>
      </c>
      <c r="B34" s="256"/>
      <c r="C34" s="256"/>
      <c r="D34" s="259" t="s">
        <v>11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60" t="s">
        <v>21</v>
      </c>
      <c r="AG34" s="261"/>
    </row>
    <row r="35" spans="1:33" ht="21" customHeight="1">
      <c r="A35" s="257"/>
      <c r="B35" s="258"/>
      <c r="C35" s="258"/>
      <c r="D35" s="246" t="s">
        <v>44</v>
      </c>
      <c r="E35" s="246"/>
      <c r="F35" s="246"/>
      <c r="G35" s="246"/>
      <c r="H35" s="246"/>
      <c r="I35" s="246" t="s">
        <v>45</v>
      </c>
      <c r="J35" s="246"/>
      <c r="K35" s="246"/>
      <c r="L35" s="246"/>
      <c r="M35" s="246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 t="s">
        <v>42</v>
      </c>
      <c r="AE35" s="164" t="s">
        <v>43</v>
      </c>
      <c r="AF35" s="262"/>
      <c r="AG35" s="263"/>
    </row>
    <row r="36" spans="1:33" s="2" customFormat="1" ht="21" customHeight="1">
      <c r="A36" s="264" t="s">
        <v>12</v>
      </c>
      <c r="B36" s="265"/>
      <c r="C36" s="265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62"/>
      <c r="AG36" s="263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62</v>
      </c>
      <c r="F37" s="43" t="s">
        <v>68</v>
      </c>
      <c r="G37" s="44" t="s">
        <v>69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300</v>
      </c>
      <c r="E39" s="55">
        <v>50</v>
      </c>
      <c r="F39" s="55">
        <v>200</v>
      </c>
      <c r="G39" s="56" t="s">
        <v>64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5" t="str">
        <f>'83,23 общая'!A40</f>
        <v>говядина тушеная</v>
      </c>
      <c r="B40" s="61"/>
      <c r="C40" s="62" t="s">
        <v>48</v>
      </c>
      <c r="D40" s="63">
        <v>8.9999999999999993E-3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6">
        <f>'83,23 общая'!AD40</f>
        <v>734.31</v>
      </c>
      <c r="AE40" s="67">
        <f>AF40*AD40</f>
        <v>435.26593596059104</v>
      </c>
      <c r="AF40" s="167">
        <f>'83,23 общая'!AF40/83.23*14.95</f>
        <v>0.59275501622011284</v>
      </c>
      <c r="AG40" s="69">
        <f>AF40*L33</f>
        <v>0</v>
      </c>
    </row>
    <row r="41" spans="1:33" ht="30" customHeight="1" thickBot="1">
      <c r="A41" s="165" t="str">
        <f>'83,23 общая'!A41</f>
        <v>масло растительное</v>
      </c>
      <c r="B41" s="57"/>
      <c r="C41" s="62" t="s">
        <v>48</v>
      </c>
      <c r="D41" s="63">
        <v>2E-3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6">
        <f>'83,23 общая'!AD41</f>
        <v>197.74</v>
      </c>
      <c r="AE41" s="67">
        <f t="shared" ref="AE41:AE72" si="0">AF41*AD41</f>
        <v>23.442275381473024</v>
      </c>
      <c r="AF41" s="167">
        <f>'83,23 общая'!AF41/83.23*14.95</f>
        <v>0.11855100324402257</v>
      </c>
      <c r="AG41" s="69">
        <f>AF41*L33</f>
        <v>0</v>
      </c>
    </row>
    <row r="42" spans="1:33" ht="29.25" customHeight="1" thickBot="1">
      <c r="A42" s="165" t="str">
        <f>'83,23 общая'!A42</f>
        <v>картофель</v>
      </c>
      <c r="B42" s="57"/>
      <c r="C42" s="62" t="s">
        <v>48</v>
      </c>
      <c r="D42" s="63">
        <v>4.1000000000000002E-2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6">
        <f>'83,23 общая'!AD42</f>
        <v>38</v>
      </c>
      <c r="AE42" s="67">
        <f t="shared" si="0"/>
        <v>103.75009011173853</v>
      </c>
      <c r="AF42" s="167">
        <f>'83,23 общая'!AF42/83.23*14.95</f>
        <v>2.7302655292562772</v>
      </c>
      <c r="AG42" s="69">
        <f>AF42*L33</f>
        <v>0</v>
      </c>
    </row>
    <row r="43" spans="1:33" ht="30" customHeight="1" thickBot="1">
      <c r="A43" s="165" t="str">
        <f>'83,23 общая'!A43</f>
        <v>лук</v>
      </c>
      <c r="B43" s="57"/>
      <c r="C43" s="62" t="s">
        <v>48</v>
      </c>
      <c r="D43" s="63">
        <v>5.0000000000000001E-3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6">
        <f>'83,23 общая'!AD43</f>
        <v>35</v>
      </c>
      <c r="AE43" s="67">
        <f t="shared" si="0"/>
        <v>12.573591253153911</v>
      </c>
      <c r="AF43" s="167">
        <f>'83,23 общая'!AF43/83.23*14.95</f>
        <v>0.359245464375826</v>
      </c>
      <c r="AG43" s="69">
        <f>AF43*L33</f>
        <v>0</v>
      </c>
    </row>
    <row r="44" spans="1:33" ht="32.25" customHeight="1" thickBot="1">
      <c r="A44" s="165" t="str">
        <f>'83,23 общая'!A44</f>
        <v>морковь</v>
      </c>
      <c r="B44" s="57"/>
      <c r="C44" s="62" t="s">
        <v>48</v>
      </c>
      <c r="D44" s="63">
        <v>7.0000000000000001E-3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6">
        <f>'83,23 общая'!AD44</f>
        <v>60</v>
      </c>
      <c r="AE44" s="67">
        <f t="shared" si="0"/>
        <v>28.452240778565418</v>
      </c>
      <c r="AF44" s="167">
        <f>'83,23 общая'!AF44/83.23*14.95</f>
        <v>0.47420401297609027</v>
      </c>
      <c r="AG44" s="69">
        <f>AF44*L33</f>
        <v>0</v>
      </c>
    </row>
    <row r="45" spans="1:33" ht="30" customHeight="1" thickBot="1">
      <c r="A45" s="165" t="str">
        <f>'83,23 общая'!A45</f>
        <v>соль</v>
      </c>
      <c r="B45" s="57"/>
      <c r="C45" s="62" t="s">
        <v>48</v>
      </c>
      <c r="D45" s="63">
        <v>1E-3</v>
      </c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6">
        <f>'83,23 общая'!AD45</f>
        <v>25</v>
      </c>
      <c r="AE45" s="67">
        <f t="shared" si="0"/>
        <v>0.89811366093956491</v>
      </c>
      <c r="AF45" s="167">
        <f>'83,23 общая'!AF45/83.23*14.95</f>
        <v>3.5924546437582597E-2</v>
      </c>
      <c r="AG45" s="69">
        <f>AF45*L33</f>
        <v>0</v>
      </c>
    </row>
    <row r="46" spans="1:33" ht="29.25" customHeight="1" thickBot="1">
      <c r="A46" s="165" t="str">
        <f>'83,23 общая'!A46</f>
        <v>хлеб</v>
      </c>
      <c r="B46" s="57"/>
      <c r="C46" s="62" t="s">
        <v>48</v>
      </c>
      <c r="D46" s="63"/>
      <c r="E46" s="64">
        <v>8.9999999999999993E-3</v>
      </c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6">
        <f>'83,23 общая'!AD46</f>
        <v>54</v>
      </c>
      <c r="AE46" s="67">
        <f t="shared" si="0"/>
        <v>32.008770875886093</v>
      </c>
      <c r="AF46" s="167">
        <f>'83,23 общая'!AF46/83.23*14.95</f>
        <v>0.59275501622011284</v>
      </c>
      <c r="AG46" s="69">
        <f>AF46*L33</f>
        <v>0</v>
      </c>
    </row>
    <row r="47" spans="1:33" ht="30.75" customHeight="1" thickBot="1">
      <c r="A47" s="165" t="str">
        <f>'83,23 общая'!A47</f>
        <v>сухофрукты</v>
      </c>
      <c r="B47" s="57"/>
      <c r="C47" s="62" t="s">
        <v>48</v>
      </c>
      <c r="D47" s="63"/>
      <c r="E47" s="64"/>
      <c r="F47" s="64">
        <v>4.0000000000000001E-3</v>
      </c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6">
        <f>'83,23 общая'!AD47</f>
        <v>150</v>
      </c>
      <c r="AE47" s="67">
        <f t="shared" si="0"/>
        <v>35.026432776643034</v>
      </c>
      <c r="AF47" s="167">
        <f>'83,23 общая'!AF47/83.23*14.95</f>
        <v>0.2335095518442869</v>
      </c>
      <c r="AG47" s="69">
        <f>AF47*L33</f>
        <v>0</v>
      </c>
    </row>
    <row r="48" spans="1:33" ht="33" customHeight="1" thickBot="1">
      <c r="A48" s="165" t="str">
        <f>'83,23 общая'!A48</f>
        <v>сахар</v>
      </c>
      <c r="B48" s="57"/>
      <c r="C48" s="62" t="s">
        <v>48</v>
      </c>
      <c r="D48" s="63"/>
      <c r="E48" s="64"/>
      <c r="F48" s="64">
        <v>4.0000000000000001E-3</v>
      </c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6">
        <f>'83,23 общая'!AD48</f>
        <v>110</v>
      </c>
      <c r="AE48" s="67">
        <f t="shared" si="0"/>
        <v>32.601525892106203</v>
      </c>
      <c r="AF48" s="167">
        <f>'83,23 общая'!AF48/83.23*14.95</f>
        <v>0.29637750811005642</v>
      </c>
      <c r="AG48" s="69">
        <f>AF48*L33</f>
        <v>0</v>
      </c>
    </row>
    <row r="49" spans="1:33" ht="30.75" customHeight="1" thickBot="1">
      <c r="A49" s="165" t="str">
        <f>'83,23 общая'!A49</f>
        <v>яблоко</v>
      </c>
      <c r="B49" s="57"/>
      <c r="C49" s="62" t="s">
        <v>48</v>
      </c>
      <c r="D49" s="63"/>
      <c r="E49" s="64"/>
      <c r="F49" s="64"/>
      <c r="G49" s="64">
        <v>3.5999999999999997E-2</v>
      </c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6">
        <f>'83,23 общая'!AD49</f>
        <v>120</v>
      </c>
      <c r="AE49" s="67">
        <f t="shared" si="0"/>
        <v>284.52240778565414</v>
      </c>
      <c r="AF49" s="167">
        <f>'83,23 общая'!AF49/83.23*14.95</f>
        <v>2.3710200648804514</v>
      </c>
      <c r="AG49" s="69">
        <f>AF49*L33</f>
        <v>0</v>
      </c>
    </row>
    <row r="50" spans="1:33" ht="24.75" customHeight="1" thickBot="1">
      <c r="A50" s="165">
        <f>'83,23 общая'!A50</f>
        <v>0</v>
      </c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6">
        <f>'83,23 общая'!AD50</f>
        <v>0</v>
      </c>
      <c r="AE50" s="67">
        <f t="shared" si="0"/>
        <v>0</v>
      </c>
      <c r="AF50" s="167">
        <f>'83,23 общая'!AF50/83.23*14.95</f>
        <v>0</v>
      </c>
      <c r="AG50" s="69">
        <f>AF50*L33</f>
        <v>0</v>
      </c>
    </row>
    <row r="51" spans="1:33" ht="27" customHeight="1" thickBot="1">
      <c r="A51" s="165">
        <f>'83,23 общая'!A51</f>
        <v>0</v>
      </c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6">
        <f>'83,23 общая'!AD51</f>
        <v>0</v>
      </c>
      <c r="AE51" s="67">
        <f t="shared" si="0"/>
        <v>0</v>
      </c>
      <c r="AF51" s="167">
        <f>'83,23 общая'!AF51/83.23*14.95</f>
        <v>0</v>
      </c>
      <c r="AG51" s="69">
        <f>AF51*L33</f>
        <v>0</v>
      </c>
    </row>
    <row r="52" spans="1:33" ht="27" customHeight="1" thickBot="1">
      <c r="A52" s="165">
        <f>'83,23 общая'!A52</f>
        <v>0</v>
      </c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6">
        <f>'83,23 общая'!AD52</f>
        <v>0</v>
      </c>
      <c r="AE52" s="67">
        <f t="shared" si="0"/>
        <v>0</v>
      </c>
      <c r="AF52" s="167">
        <f>'83,23 общая'!AF52/83.23*14.95</f>
        <v>0</v>
      </c>
      <c r="AG52" s="69"/>
    </row>
    <row r="53" spans="1:33" ht="27" customHeight="1" thickBot="1">
      <c r="A53" s="165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6">
        <f>'83,23 общая'!AD53</f>
        <v>0</v>
      </c>
      <c r="AE53" s="67">
        <f t="shared" si="0"/>
        <v>0</v>
      </c>
      <c r="AF53" s="167">
        <f>'83,23 общая'!AF53/83.23*14.95</f>
        <v>0</v>
      </c>
      <c r="AG53" s="69"/>
    </row>
    <row r="54" spans="1:33" ht="27" customHeight="1" thickBot="1">
      <c r="A54" s="165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6">
        <f>'83,23 общая'!AD54</f>
        <v>0</v>
      </c>
      <c r="AE54" s="67">
        <f t="shared" si="0"/>
        <v>0</v>
      </c>
      <c r="AF54" s="167">
        <f>'83,23 общая'!AF54/83.23*14.95</f>
        <v>0</v>
      </c>
      <c r="AG54" s="69"/>
    </row>
    <row r="55" spans="1:33" ht="27" customHeight="1" thickBot="1">
      <c r="A55" s="165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6">
        <f>'83,23 общая'!AD55</f>
        <v>0</v>
      </c>
      <c r="AE55" s="67">
        <f t="shared" si="0"/>
        <v>0</v>
      </c>
      <c r="AF55" s="167">
        <f>'83,23 общая'!AF55/83.23*14.95</f>
        <v>0</v>
      </c>
      <c r="AG55" s="69"/>
    </row>
    <row r="56" spans="1:33" ht="27" customHeight="1" thickBot="1">
      <c r="A56" s="165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6">
        <f>'83,23 общая'!AD56</f>
        <v>0</v>
      </c>
      <c r="AE56" s="67">
        <f t="shared" si="0"/>
        <v>0</v>
      </c>
      <c r="AF56" s="167">
        <f>'83,23 общая'!AF56/83.23*14.95</f>
        <v>0</v>
      </c>
      <c r="AG56" s="69"/>
    </row>
    <row r="57" spans="1:33" ht="27" customHeight="1" thickBot="1">
      <c r="A57" s="165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6">
        <f>'83,23 общая'!AD57</f>
        <v>0</v>
      </c>
      <c r="AE57" s="67">
        <f t="shared" si="0"/>
        <v>0</v>
      </c>
      <c r="AF57" s="167">
        <f>'83,23 общая'!AF57/83.23*14.95</f>
        <v>0</v>
      </c>
      <c r="AG57" s="69"/>
    </row>
    <row r="58" spans="1:33" ht="27" customHeight="1" thickBot="1">
      <c r="A58" s="165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6">
        <f>'83,23 общая'!AD58</f>
        <v>0</v>
      </c>
      <c r="AE58" s="67">
        <f t="shared" si="0"/>
        <v>0</v>
      </c>
      <c r="AF58" s="167">
        <f>'83,23 общая'!AF58/83.23*14.95</f>
        <v>0</v>
      </c>
      <c r="AG58" s="69"/>
    </row>
    <row r="59" spans="1:33" ht="27" customHeight="1" thickBot="1">
      <c r="A59" s="165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6">
        <f>'83,23 общая'!AD59</f>
        <v>0</v>
      </c>
      <c r="AE59" s="67">
        <f t="shared" si="0"/>
        <v>0</v>
      </c>
      <c r="AF59" s="167">
        <f>'83,23 общая'!AF59/83.23*14.95</f>
        <v>0</v>
      </c>
      <c r="AG59" s="69"/>
    </row>
    <row r="60" spans="1:33" ht="27" customHeight="1" thickBot="1">
      <c r="A60" s="165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6">
        <f>'83,23 общая'!AD60</f>
        <v>0</v>
      </c>
      <c r="AE60" s="67">
        <f t="shared" si="0"/>
        <v>0</v>
      </c>
      <c r="AF60" s="167">
        <f>'83,23 общая'!AF60/83.23*14.95</f>
        <v>0</v>
      </c>
      <c r="AG60" s="69"/>
    </row>
    <row r="61" spans="1:33" ht="27" customHeight="1" thickBot="1">
      <c r="A61" s="165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6">
        <f>'83,23 общая'!AD61</f>
        <v>0</v>
      </c>
      <c r="AE61" s="67">
        <f t="shared" si="0"/>
        <v>0</v>
      </c>
      <c r="AF61" s="167">
        <f>'83,23 общая'!AF61/83.23*14.95</f>
        <v>0</v>
      </c>
      <c r="AG61" s="69"/>
    </row>
    <row r="62" spans="1:33" ht="27" customHeight="1" thickBot="1">
      <c r="A62" s="165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6">
        <f>'83,23 общая'!AD62</f>
        <v>0</v>
      </c>
      <c r="AE62" s="67">
        <f t="shared" si="0"/>
        <v>0</v>
      </c>
      <c r="AF62" s="167">
        <f>'83,23 общая'!AF62/83.23*14.95</f>
        <v>0</v>
      </c>
      <c r="AG62" s="69"/>
    </row>
    <row r="63" spans="1:33" ht="27" customHeight="1" thickBot="1">
      <c r="A63" s="165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6">
        <f>'83,23 общая'!AD63</f>
        <v>0</v>
      </c>
      <c r="AE63" s="67">
        <f t="shared" si="0"/>
        <v>0</v>
      </c>
      <c r="AF63" s="167">
        <f>'83,23 общая'!AF63/83.23*14.95</f>
        <v>0</v>
      </c>
      <c r="AG63" s="69"/>
    </row>
    <row r="64" spans="1:33" ht="27" customHeight="1" thickBot="1">
      <c r="A64" s="165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6">
        <f>'83,23 общая'!AD64</f>
        <v>0</v>
      </c>
      <c r="AE64" s="67">
        <f t="shared" si="0"/>
        <v>0</v>
      </c>
      <c r="AF64" s="167">
        <f>'83,23 общая'!AF64/83.23*14.95</f>
        <v>0</v>
      </c>
      <c r="AG64" s="69">
        <f>AF64*L33</f>
        <v>0</v>
      </c>
    </row>
    <row r="65" spans="1:33" ht="29.25" customHeight="1" thickBot="1">
      <c r="A65" s="165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6">
        <f>'83,23 общая'!AD65</f>
        <v>0</v>
      </c>
      <c r="AE65" s="67">
        <f t="shared" si="0"/>
        <v>0</v>
      </c>
      <c r="AF65" s="167">
        <f>'83,23 общая'!AF65/83.23*14.95</f>
        <v>0</v>
      </c>
      <c r="AG65" s="69">
        <f>AF65*L33</f>
        <v>0</v>
      </c>
    </row>
    <row r="66" spans="1:33" ht="22.5" customHeight="1" thickBot="1">
      <c r="A66" s="165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6">
        <f>'83,23 общая'!AD66</f>
        <v>0</v>
      </c>
      <c r="AE66" s="67">
        <f t="shared" si="0"/>
        <v>0</v>
      </c>
      <c r="AF66" s="167">
        <f>'83,23 общая'!AF66/83.23*14.95</f>
        <v>0</v>
      </c>
      <c r="AG66" s="69">
        <f>AF66*L33</f>
        <v>0</v>
      </c>
    </row>
    <row r="67" spans="1:33" ht="22.5" customHeight="1" thickBot="1">
      <c r="A67" s="165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6">
        <f>'83,23 общая'!AD67</f>
        <v>0</v>
      </c>
      <c r="AE67" s="67">
        <f t="shared" si="0"/>
        <v>0</v>
      </c>
      <c r="AF67" s="167">
        <f>'83,23 общая'!AF67/83.23*14.95</f>
        <v>0</v>
      </c>
      <c r="AG67" s="69">
        <f>AF67*L33</f>
        <v>0</v>
      </c>
    </row>
    <row r="68" spans="1:33" ht="22.5" customHeight="1" thickBot="1">
      <c r="A68" s="165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6">
        <f>'83,23 общая'!AD68</f>
        <v>0</v>
      </c>
      <c r="AE68" s="67">
        <f t="shared" si="0"/>
        <v>0</v>
      </c>
      <c r="AF68" s="167">
        <f>'83,23 общая'!AF68/83.23*14.95</f>
        <v>0</v>
      </c>
      <c r="AG68" s="69">
        <f>AF68*L33</f>
        <v>0</v>
      </c>
    </row>
    <row r="69" spans="1:33" ht="22.5" customHeight="1" thickBot="1">
      <c r="A69" s="165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6">
        <f>'83,23 общая'!AD69</f>
        <v>0</v>
      </c>
      <c r="AE69" s="67">
        <f t="shared" si="0"/>
        <v>0</v>
      </c>
      <c r="AF69" s="167">
        <f>'83,23 общая'!AF69/83.23*14.95</f>
        <v>0</v>
      </c>
      <c r="AG69" s="69">
        <f>AF69*L33</f>
        <v>0</v>
      </c>
    </row>
    <row r="70" spans="1:33" ht="22.5" customHeight="1" thickBot="1">
      <c r="A70" s="165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6">
        <f>'83,23 общая'!AD70</f>
        <v>0</v>
      </c>
      <c r="AE70" s="67">
        <f t="shared" si="0"/>
        <v>0</v>
      </c>
      <c r="AF70" s="167">
        <f>'83,23 общая'!AF70/83.23*14.95</f>
        <v>0</v>
      </c>
      <c r="AG70" s="69">
        <f>AF70*L33</f>
        <v>0</v>
      </c>
    </row>
    <row r="71" spans="1:33" ht="22.5" customHeight="1" thickBot="1">
      <c r="A71" s="165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6">
        <f>'83,23 общая'!AD71</f>
        <v>0</v>
      </c>
      <c r="AE71" s="67">
        <f t="shared" si="0"/>
        <v>0</v>
      </c>
      <c r="AF71" s="167">
        <f>'83,23 общая'!AF71/83.23*14.95</f>
        <v>0</v>
      </c>
      <c r="AG71" s="69">
        <f>AF71*L33</f>
        <v>0</v>
      </c>
    </row>
    <row r="72" spans="1:33" ht="22.5" customHeight="1" thickBot="1">
      <c r="A72" s="165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6">
        <f>'83,23 общая'!AD72</f>
        <v>0</v>
      </c>
      <c r="AE72" s="67">
        <f t="shared" si="0"/>
        <v>0</v>
      </c>
      <c r="AF72" s="167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7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7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7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7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7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7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8">
        <f t="shared" si="1"/>
        <v>0</v>
      </c>
      <c r="AF79" s="167">
        <f>'83,23 общая'!AF79/79.88*14.95</f>
        <v>0</v>
      </c>
      <c r="AG79" s="69">
        <f>AF79*L33</f>
        <v>0</v>
      </c>
    </row>
    <row r="80" spans="1:33" ht="27" customHeight="1">
      <c r="A80" s="267" t="s">
        <v>6</v>
      </c>
      <c r="B80" s="268"/>
      <c r="C80" s="269"/>
      <c r="D80" s="269"/>
      <c r="E80" s="79"/>
      <c r="F80" s="271" t="s">
        <v>61</v>
      </c>
      <c r="G80" s="271"/>
      <c r="H80" s="271"/>
      <c r="I80" s="235"/>
      <c r="J80" s="80"/>
      <c r="K80" s="81"/>
      <c r="L80" s="273" t="s">
        <v>5</v>
      </c>
      <c r="M80" s="273"/>
      <c r="N80" s="273"/>
      <c r="O80" s="273"/>
      <c r="P80" s="273"/>
      <c r="Q80" s="271" t="s">
        <v>60</v>
      </c>
      <c r="R80" s="271"/>
      <c r="S80" s="271"/>
      <c r="T80" s="272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9">
        <f t="shared" si="1"/>
        <v>0</v>
      </c>
      <c r="AF80" s="17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70" t="s">
        <v>23</v>
      </c>
      <c r="G81" s="270"/>
      <c r="H81" s="270"/>
      <c r="I81" s="270"/>
      <c r="J81" s="80"/>
      <c r="K81" s="81"/>
      <c r="L81" s="236" t="s">
        <v>22</v>
      </c>
      <c r="M81" s="236"/>
      <c r="N81" s="236"/>
      <c r="O81" s="236"/>
      <c r="P81" s="236"/>
      <c r="Q81" s="270" t="s">
        <v>23</v>
      </c>
      <c r="R81" s="270"/>
      <c r="S81" s="270"/>
      <c r="T81" s="270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988.54138447675086</v>
      </c>
      <c r="AF81" s="170"/>
      <c r="AG81" s="83"/>
    </row>
    <row r="82" spans="1:33" ht="30" customHeight="1">
      <c r="A82" s="84"/>
      <c r="B82" s="84"/>
      <c r="C82" s="84"/>
      <c r="D82" s="80"/>
      <c r="E82" s="266"/>
      <c r="F82" s="266"/>
      <c r="G82" s="266"/>
      <c r="H82" s="26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7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7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7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7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7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7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7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90"/>
    </row>
    <row r="641" spans="7:7">
      <c r="G641" s="190"/>
    </row>
    <row r="642" spans="7:7">
      <c r="G642" s="190"/>
    </row>
    <row r="643" spans="7:7">
      <c r="G643" s="190"/>
    </row>
    <row r="644" spans="7:7">
      <c r="G644" s="190"/>
    </row>
    <row r="645" spans="7:7">
      <c r="G645" s="190"/>
    </row>
    <row r="646" spans="7:7">
      <c r="G646" s="190"/>
    </row>
    <row r="647" spans="7:7">
      <c r="G647" s="190"/>
    </row>
    <row r="648" spans="7:7">
      <c r="G648" s="190"/>
    </row>
    <row r="649" spans="7:7">
      <c r="G649" s="190"/>
    </row>
    <row r="650" spans="7:7">
      <c r="G650" s="190"/>
    </row>
    <row r="651" spans="7:7">
      <c r="G651" s="190"/>
    </row>
    <row r="652" spans="7:7">
      <c r="G652" s="190"/>
    </row>
    <row r="653" spans="7:7">
      <c r="G653" s="190"/>
    </row>
    <row r="654" spans="7:7">
      <c r="G654" s="190"/>
    </row>
    <row r="655" spans="7:7">
      <c r="G655" s="190"/>
    </row>
    <row r="656" spans="7:7">
      <c r="G656" s="190"/>
    </row>
    <row r="657" spans="7:7">
      <c r="G657" s="190"/>
    </row>
    <row r="658" spans="7:7">
      <c r="G658" s="190"/>
    </row>
    <row r="659" spans="7:7">
      <c r="G659" s="190"/>
    </row>
    <row r="660" spans="7:7">
      <c r="G660" s="190"/>
    </row>
    <row r="661" spans="7:7">
      <c r="G661" s="190"/>
    </row>
    <row r="662" spans="7:7">
      <c r="G662" s="190"/>
    </row>
    <row r="663" spans="7:7">
      <c r="G663" s="190"/>
    </row>
    <row r="664" spans="7:7">
      <c r="G664" s="190"/>
    </row>
    <row r="665" spans="7:7">
      <c r="G665" s="190"/>
    </row>
    <row r="666" spans="7:7">
      <c r="G666" s="190"/>
    </row>
    <row r="667" spans="7:7">
      <c r="G667" s="190"/>
    </row>
    <row r="668" spans="7:7">
      <c r="G668" s="190"/>
    </row>
    <row r="669" spans="7:7">
      <c r="G669" s="190"/>
    </row>
    <row r="670" spans="7:7">
      <c r="G670" s="190"/>
    </row>
    <row r="671" spans="7:7">
      <c r="G671" s="190"/>
    </row>
    <row r="672" spans="7:7">
      <c r="G672" s="190"/>
    </row>
    <row r="673" spans="7:7">
      <c r="G673" s="190"/>
    </row>
    <row r="674" spans="7:7">
      <c r="G674" s="190"/>
    </row>
    <row r="675" spans="7:7">
      <c r="G675" s="190"/>
    </row>
    <row r="676" spans="7:7">
      <c r="G676" s="190"/>
    </row>
    <row r="677" spans="7:7">
      <c r="G677" s="190"/>
    </row>
    <row r="678" spans="7:7">
      <c r="G678" s="190"/>
    </row>
    <row r="679" spans="7:7">
      <c r="G679" s="190"/>
    </row>
    <row r="680" spans="7:7">
      <c r="G680" s="190"/>
    </row>
    <row r="681" spans="7:7">
      <c r="G681" s="190"/>
    </row>
    <row r="682" spans="7:7">
      <c r="G682" s="190"/>
    </row>
    <row r="683" spans="7:7">
      <c r="G683" s="190"/>
    </row>
    <row r="684" spans="7:7">
      <c r="G684" s="190"/>
    </row>
    <row r="685" spans="7:7">
      <c r="G685" s="190"/>
    </row>
    <row r="686" spans="7:7">
      <c r="G686" s="190"/>
    </row>
    <row r="687" spans="7:7">
      <c r="G687" s="190"/>
    </row>
    <row r="688" spans="7:7">
      <c r="G688" s="190"/>
    </row>
    <row r="689" spans="7:7">
      <c r="G689" s="190"/>
    </row>
    <row r="690" spans="7:7">
      <c r="G690" s="190"/>
    </row>
    <row r="691" spans="7:7">
      <c r="G691" s="190"/>
    </row>
    <row r="692" spans="7:7">
      <c r="G692" s="190"/>
    </row>
    <row r="693" spans="7:7">
      <c r="G693" s="190"/>
    </row>
    <row r="694" spans="7:7">
      <c r="G694" s="190"/>
    </row>
    <row r="695" spans="7:7">
      <c r="G695" s="190"/>
    </row>
    <row r="696" spans="7:7">
      <c r="G696" s="190"/>
    </row>
    <row r="697" spans="7:7">
      <c r="G697" s="190"/>
    </row>
    <row r="698" spans="7:7">
      <c r="G698" s="190"/>
    </row>
    <row r="699" spans="7:7">
      <c r="G699" s="190"/>
    </row>
    <row r="700" spans="7:7">
      <c r="G700" s="190"/>
    </row>
    <row r="701" spans="7:7">
      <c r="G701" s="190"/>
    </row>
    <row r="702" spans="7:7">
      <c r="G702" s="190"/>
    </row>
    <row r="703" spans="7:7">
      <c r="G703" s="190"/>
    </row>
    <row r="704" spans="7:7">
      <c r="G704" s="190"/>
    </row>
    <row r="705" spans="7:7">
      <c r="G705" s="190"/>
    </row>
    <row r="706" spans="7:7">
      <c r="G706" s="190"/>
    </row>
    <row r="707" spans="7:7">
      <c r="G707" s="190"/>
    </row>
    <row r="708" spans="7:7">
      <c r="G708" s="190"/>
    </row>
    <row r="709" spans="7:7">
      <c r="G709" s="190"/>
    </row>
    <row r="710" spans="7:7">
      <c r="G710" s="190"/>
    </row>
    <row r="711" spans="7:7">
      <c r="G711" s="190"/>
    </row>
    <row r="712" spans="7:7">
      <c r="G712" s="190"/>
    </row>
    <row r="713" spans="7:7">
      <c r="G713" s="190"/>
    </row>
    <row r="714" spans="7:7">
      <c r="G714" s="190"/>
    </row>
    <row r="715" spans="7:7">
      <c r="G715" s="190"/>
    </row>
    <row r="716" spans="7:7">
      <c r="G716" s="190"/>
    </row>
    <row r="717" spans="7:7">
      <c r="G717" s="190"/>
    </row>
    <row r="718" spans="7:7">
      <c r="G718" s="190"/>
    </row>
    <row r="719" spans="7:7">
      <c r="G719" s="190"/>
    </row>
    <row r="720" spans="7:7">
      <c r="G720" s="190"/>
    </row>
    <row r="721" spans="7:7">
      <c r="G721" s="190"/>
    </row>
    <row r="722" spans="7:7">
      <c r="G722" s="190"/>
    </row>
    <row r="723" spans="7:7">
      <c r="G723" s="190"/>
    </row>
    <row r="724" spans="7:7">
      <c r="G724" s="190"/>
    </row>
    <row r="725" spans="7:7">
      <c r="G725" s="190"/>
    </row>
    <row r="726" spans="7:7">
      <c r="G726" s="190"/>
    </row>
    <row r="727" spans="7:7">
      <c r="G727" s="190"/>
    </row>
    <row r="728" spans="7:7">
      <c r="G728" s="190"/>
    </row>
    <row r="729" spans="7:7">
      <c r="G729" s="190"/>
    </row>
    <row r="730" spans="7:7">
      <c r="G730" s="190"/>
    </row>
    <row r="731" spans="7:7">
      <c r="G731" s="190"/>
    </row>
    <row r="732" spans="7:7">
      <c r="G732" s="190"/>
    </row>
    <row r="733" spans="7:7">
      <c r="G733" s="190"/>
    </row>
    <row r="734" spans="7:7">
      <c r="G734" s="190"/>
    </row>
    <row r="735" spans="7:7">
      <c r="G735" s="190"/>
    </row>
    <row r="736" spans="7:7">
      <c r="G736" s="190"/>
    </row>
    <row r="737" spans="7:7">
      <c r="G737" s="190"/>
    </row>
    <row r="738" spans="7:7">
      <c r="G738" s="190"/>
    </row>
    <row r="739" spans="7:7">
      <c r="G739" s="190"/>
    </row>
    <row r="740" spans="7:7">
      <c r="G740" s="190"/>
    </row>
    <row r="741" spans="7:7">
      <c r="G741" s="190"/>
    </row>
    <row r="742" spans="7:7">
      <c r="G742" s="190"/>
    </row>
    <row r="743" spans="7:7">
      <c r="G743" s="190"/>
    </row>
    <row r="744" spans="7:7">
      <c r="G744" s="190"/>
    </row>
    <row r="745" spans="7:7">
      <c r="G745" s="190"/>
    </row>
    <row r="746" spans="7:7">
      <c r="G746" s="190"/>
    </row>
    <row r="747" spans="7:7">
      <c r="G747" s="190"/>
    </row>
    <row r="748" spans="7:7">
      <c r="G748" s="190"/>
    </row>
    <row r="749" spans="7:7">
      <c r="G749" s="190"/>
    </row>
    <row r="750" spans="7:7">
      <c r="G750" s="190"/>
    </row>
    <row r="751" spans="7:7">
      <c r="G751" s="190"/>
    </row>
    <row r="752" spans="7:7">
      <c r="G752" s="190"/>
    </row>
    <row r="753" spans="7:7">
      <c r="G753" s="190"/>
    </row>
    <row r="754" spans="7:7">
      <c r="G754" s="190"/>
    </row>
    <row r="755" spans="7:7">
      <c r="G755" s="190"/>
    </row>
    <row r="756" spans="7:7">
      <c r="G756" s="190"/>
    </row>
    <row r="757" spans="7:7">
      <c r="G757" s="190"/>
    </row>
    <row r="758" spans="7:7">
      <c r="G758" s="190"/>
    </row>
    <row r="759" spans="7:7">
      <c r="G759" s="190"/>
    </row>
    <row r="760" spans="7:7">
      <c r="G760" s="190"/>
    </row>
    <row r="761" spans="7:7">
      <c r="G761" s="190"/>
    </row>
    <row r="762" spans="7:7">
      <c r="G762" s="190"/>
    </row>
    <row r="763" spans="7:7">
      <c r="G763" s="190"/>
    </row>
    <row r="764" spans="7:7">
      <c r="G764" s="190"/>
    </row>
    <row r="765" spans="7:7">
      <c r="G765" s="190"/>
    </row>
    <row r="766" spans="7:7">
      <c r="G766" s="190"/>
    </row>
    <row r="767" spans="7:7">
      <c r="G767" s="190"/>
    </row>
    <row r="768" spans="7:7">
      <c r="G768" s="190"/>
    </row>
    <row r="769" spans="7:7">
      <c r="G769" s="190"/>
    </row>
    <row r="770" spans="7:7">
      <c r="G770" s="190"/>
    </row>
    <row r="771" spans="7:7">
      <c r="G771" s="190"/>
    </row>
    <row r="772" spans="7:7">
      <c r="G772" s="190"/>
    </row>
    <row r="773" spans="7:7">
      <c r="G773" s="190"/>
    </row>
    <row r="774" spans="7:7">
      <c r="G774" s="190"/>
    </row>
    <row r="775" spans="7:7">
      <c r="G775" s="190"/>
    </row>
    <row r="776" spans="7:7">
      <c r="G776" s="190"/>
    </row>
    <row r="777" spans="7:7">
      <c r="G777" s="190"/>
    </row>
    <row r="778" spans="7:7">
      <c r="G778" s="190"/>
    </row>
    <row r="779" spans="7:7">
      <c r="G779" s="190"/>
    </row>
    <row r="780" spans="7:7">
      <c r="G780" s="190"/>
    </row>
    <row r="781" spans="7:7">
      <c r="G781" s="190"/>
    </row>
    <row r="782" spans="7:7">
      <c r="G782" s="190"/>
    </row>
    <row r="783" spans="7:7">
      <c r="G783" s="190"/>
    </row>
    <row r="784" spans="7:7">
      <c r="G784" s="190"/>
    </row>
    <row r="785" spans="7:7">
      <c r="G785" s="190"/>
    </row>
    <row r="786" spans="7:7">
      <c r="G786" s="190"/>
    </row>
    <row r="787" spans="7:7">
      <c r="G787" s="190"/>
    </row>
    <row r="788" spans="7:7">
      <c r="G788" s="190"/>
    </row>
    <row r="789" spans="7:7">
      <c r="G789" s="190"/>
    </row>
    <row r="790" spans="7:7">
      <c r="G790" s="190"/>
    </row>
    <row r="791" spans="7:7">
      <c r="G791" s="190"/>
    </row>
    <row r="792" spans="7:7">
      <c r="G792" s="190"/>
    </row>
    <row r="793" spans="7:7">
      <c r="G793" s="190"/>
    </row>
    <row r="794" spans="7:7">
      <c r="G794" s="190"/>
    </row>
    <row r="795" spans="7:7">
      <c r="G795" s="190"/>
    </row>
    <row r="796" spans="7:7">
      <c r="G796" s="190"/>
    </row>
    <row r="797" spans="7:7">
      <c r="G797" s="190"/>
    </row>
    <row r="798" spans="7:7">
      <c r="G798" s="190"/>
    </row>
    <row r="799" spans="7:7">
      <c r="G799" s="190"/>
    </row>
    <row r="800" spans="7:7">
      <c r="G800" s="190"/>
    </row>
    <row r="801" spans="7:7">
      <c r="G801" s="190"/>
    </row>
    <row r="802" spans="7:7">
      <c r="G802" s="190"/>
    </row>
    <row r="803" spans="7:7">
      <c r="G803" s="190"/>
    </row>
    <row r="804" spans="7:7">
      <c r="G804" s="190"/>
    </row>
    <row r="805" spans="7:7">
      <c r="G805" s="190"/>
    </row>
    <row r="806" spans="7:7">
      <c r="G806" s="190"/>
    </row>
    <row r="807" spans="7:7">
      <c r="G807" s="190"/>
    </row>
    <row r="808" spans="7:7">
      <c r="G808" s="190"/>
    </row>
    <row r="809" spans="7:7">
      <c r="G809" s="190"/>
    </row>
    <row r="810" spans="7:7">
      <c r="G810" s="190"/>
    </row>
    <row r="811" spans="7:7">
      <c r="G811" s="190"/>
    </row>
    <row r="812" spans="7:7">
      <c r="G812" s="190"/>
    </row>
    <row r="813" spans="7:7">
      <c r="G813" s="190"/>
    </row>
    <row r="814" spans="7:7">
      <c r="G814" s="190"/>
    </row>
    <row r="815" spans="7:7">
      <c r="G815" s="190"/>
    </row>
    <row r="816" spans="7:7">
      <c r="G816" s="190"/>
    </row>
    <row r="817" spans="7:7">
      <c r="G817" s="190"/>
    </row>
    <row r="818" spans="7:7">
      <c r="G818" s="190"/>
    </row>
    <row r="819" spans="7:7">
      <c r="G819" s="190"/>
    </row>
    <row r="820" spans="7:7">
      <c r="G820" s="190"/>
    </row>
    <row r="821" spans="7:7">
      <c r="G821" s="190"/>
    </row>
    <row r="822" spans="7:7">
      <c r="G822" s="190"/>
    </row>
    <row r="823" spans="7:7">
      <c r="G823" s="190"/>
    </row>
    <row r="824" spans="7:7">
      <c r="G824" s="190"/>
    </row>
    <row r="825" spans="7:7">
      <c r="G825" s="190"/>
    </row>
    <row r="826" spans="7:7">
      <c r="G826" s="190"/>
    </row>
    <row r="827" spans="7:7">
      <c r="G827" s="190"/>
    </row>
    <row r="828" spans="7:7">
      <c r="G828" s="190"/>
    </row>
    <row r="829" spans="7:7">
      <c r="G829" s="190"/>
    </row>
    <row r="830" spans="7:7">
      <c r="G830" s="190"/>
    </row>
    <row r="831" spans="7:7">
      <c r="G831" s="190"/>
    </row>
    <row r="832" spans="7:7">
      <c r="G832" s="190"/>
    </row>
    <row r="833" spans="7:7">
      <c r="G833" s="190"/>
    </row>
    <row r="834" spans="7:7">
      <c r="G834" s="190"/>
    </row>
    <row r="835" spans="7:7">
      <c r="G835" s="190"/>
    </row>
    <row r="836" spans="7:7">
      <c r="G836" s="190"/>
    </row>
    <row r="837" spans="7:7">
      <c r="G837" s="190"/>
    </row>
    <row r="838" spans="7:7">
      <c r="G838" s="190"/>
    </row>
    <row r="839" spans="7:7">
      <c r="G839" s="190"/>
    </row>
    <row r="840" spans="7:7">
      <c r="G840" s="190"/>
    </row>
    <row r="841" spans="7:7">
      <c r="G841" s="190"/>
    </row>
    <row r="842" spans="7:7">
      <c r="G842" s="190"/>
    </row>
    <row r="843" spans="7:7">
      <c r="G843" s="190"/>
    </row>
    <row r="844" spans="7:7">
      <c r="G844" s="190"/>
    </row>
    <row r="845" spans="7:7">
      <c r="G845" s="190"/>
    </row>
    <row r="846" spans="7:7">
      <c r="G846" s="190"/>
    </row>
    <row r="847" spans="7:7">
      <c r="G847" s="190"/>
    </row>
    <row r="848" spans="7:7">
      <c r="G848" s="190"/>
    </row>
    <row r="849" spans="7:7">
      <c r="G849" s="190"/>
    </row>
    <row r="850" spans="7:7">
      <c r="G850" s="190"/>
    </row>
    <row r="851" spans="7:7">
      <c r="G851" s="190"/>
    </row>
    <row r="852" spans="7:7">
      <c r="G852" s="190"/>
    </row>
    <row r="853" spans="7:7">
      <c r="G853" s="190"/>
    </row>
    <row r="854" spans="7:7">
      <c r="G854" s="190"/>
    </row>
    <row r="855" spans="7:7">
      <c r="G855" s="190"/>
    </row>
    <row r="856" spans="7:7">
      <c r="G856" s="190"/>
    </row>
    <row r="857" spans="7:7">
      <c r="G857" s="190"/>
    </row>
    <row r="858" spans="7:7">
      <c r="G858" s="190"/>
    </row>
    <row r="859" spans="7:7">
      <c r="G859" s="190"/>
    </row>
    <row r="860" spans="7:7">
      <c r="G860" s="190"/>
    </row>
    <row r="861" spans="7:7">
      <c r="G861" s="190"/>
    </row>
    <row r="862" spans="7:7">
      <c r="G862" s="190"/>
    </row>
    <row r="863" spans="7:7">
      <c r="G863" s="190"/>
    </row>
    <row r="864" spans="7:7">
      <c r="G864" s="190"/>
    </row>
    <row r="865" spans="7:7">
      <c r="G865" s="190"/>
    </row>
    <row r="866" spans="7:7">
      <c r="G866" s="190"/>
    </row>
    <row r="867" spans="7:7">
      <c r="G867" s="190"/>
    </row>
    <row r="868" spans="7:7">
      <c r="G868" s="190"/>
    </row>
    <row r="869" spans="7:7">
      <c r="G869" s="190"/>
    </row>
    <row r="870" spans="7:7">
      <c r="G870" s="190"/>
    </row>
    <row r="871" spans="7:7">
      <c r="G871" s="190"/>
    </row>
    <row r="872" spans="7:7">
      <c r="G872" s="190"/>
    </row>
    <row r="873" spans="7:7">
      <c r="G873" s="190"/>
    </row>
    <row r="874" spans="7:7">
      <c r="G874" s="190"/>
    </row>
    <row r="875" spans="7:7">
      <c r="G875" s="190"/>
    </row>
    <row r="876" spans="7:7">
      <c r="G876" s="190"/>
    </row>
    <row r="877" spans="7:7">
      <c r="G877" s="190"/>
    </row>
    <row r="878" spans="7:7">
      <c r="G878" s="190"/>
    </row>
    <row r="879" spans="7:7">
      <c r="G879" s="190"/>
    </row>
    <row r="880" spans="7:7">
      <c r="G880" s="190"/>
    </row>
    <row r="881" spans="7:7">
      <c r="G881" s="190"/>
    </row>
    <row r="882" spans="7:7">
      <c r="G882" s="190"/>
    </row>
    <row r="883" spans="7:7">
      <c r="G883" s="190"/>
    </row>
    <row r="884" spans="7:7">
      <c r="G884" s="190"/>
    </row>
    <row r="885" spans="7:7">
      <c r="G885" s="190"/>
    </row>
    <row r="886" spans="7:7">
      <c r="G886" s="190"/>
    </row>
    <row r="887" spans="7:7">
      <c r="G887" s="190"/>
    </row>
    <row r="888" spans="7:7">
      <c r="G888" s="190"/>
    </row>
    <row r="889" spans="7:7">
      <c r="G889" s="190"/>
    </row>
    <row r="890" spans="7:7">
      <c r="G890" s="190"/>
    </row>
    <row r="891" spans="7:7">
      <c r="G891" s="190"/>
    </row>
    <row r="892" spans="7:7">
      <c r="G892" s="190"/>
    </row>
    <row r="893" spans="7:7">
      <c r="G893" s="190"/>
    </row>
    <row r="894" spans="7:7">
      <c r="G894" s="190"/>
    </row>
    <row r="895" spans="7:7">
      <c r="G895" s="190"/>
    </row>
    <row r="896" spans="7:7">
      <c r="G896" s="190"/>
    </row>
    <row r="897" spans="7:7">
      <c r="G897" s="190"/>
    </row>
    <row r="898" spans="7:7">
      <c r="G898" s="190"/>
    </row>
    <row r="899" spans="7:7">
      <c r="G899" s="190"/>
    </row>
    <row r="900" spans="7:7">
      <c r="G900" s="190"/>
    </row>
    <row r="901" spans="7:7">
      <c r="G901" s="190"/>
    </row>
    <row r="902" spans="7:7">
      <c r="G902" s="190"/>
    </row>
    <row r="903" spans="7:7">
      <c r="G903" s="190"/>
    </row>
    <row r="904" spans="7:7">
      <c r="G904" s="190"/>
    </row>
    <row r="905" spans="7:7">
      <c r="G905" s="190"/>
    </row>
    <row r="906" spans="7:7">
      <c r="G906" s="190"/>
    </row>
    <row r="907" spans="7:7">
      <c r="G907" s="190"/>
    </row>
    <row r="908" spans="7:7">
      <c r="G908" s="190"/>
    </row>
    <row r="909" spans="7:7">
      <c r="G909" s="190"/>
    </row>
    <row r="910" spans="7:7">
      <c r="G910" s="190"/>
    </row>
    <row r="911" spans="7:7">
      <c r="G911" s="190"/>
    </row>
    <row r="912" spans="7:7">
      <c r="G912" s="190"/>
    </row>
    <row r="913" spans="7:7">
      <c r="G913" s="190"/>
    </row>
    <row r="914" spans="7:7">
      <c r="G914" s="190"/>
    </row>
    <row r="915" spans="7:7">
      <c r="G915" s="190"/>
    </row>
    <row r="916" spans="7:7">
      <c r="G916" s="190"/>
    </row>
    <row r="917" spans="7:7">
      <c r="G917" s="190"/>
    </row>
    <row r="918" spans="7:7">
      <c r="G918" s="190"/>
    </row>
    <row r="919" spans="7:7">
      <c r="G919" s="190"/>
    </row>
    <row r="920" spans="7:7">
      <c r="G920" s="190"/>
    </row>
    <row r="921" spans="7:7">
      <c r="G921" s="190"/>
    </row>
    <row r="922" spans="7:7">
      <c r="G922" s="190"/>
    </row>
    <row r="923" spans="7:7">
      <c r="G923" s="190"/>
    </row>
    <row r="924" spans="7:7">
      <c r="G924" s="190"/>
    </row>
    <row r="925" spans="7:7">
      <c r="G925" s="190"/>
    </row>
    <row r="926" spans="7:7">
      <c r="G926" s="190"/>
    </row>
    <row r="927" spans="7:7">
      <c r="G927" s="190"/>
    </row>
    <row r="928" spans="7:7">
      <c r="G928" s="190"/>
    </row>
    <row r="929" spans="7:7">
      <c r="G929" s="190"/>
    </row>
    <row r="930" spans="7:7">
      <c r="G930" s="190"/>
    </row>
    <row r="931" spans="7:7">
      <c r="G931" s="190"/>
    </row>
    <row r="932" spans="7:7">
      <c r="G932" s="190"/>
    </row>
    <row r="933" spans="7:7">
      <c r="G933" s="190"/>
    </row>
    <row r="934" spans="7:7">
      <c r="G934" s="190"/>
    </row>
    <row r="935" spans="7:7">
      <c r="G935" s="190"/>
    </row>
    <row r="936" spans="7:7">
      <c r="G936" s="190"/>
    </row>
    <row r="937" spans="7:7">
      <c r="G937" s="190"/>
    </row>
    <row r="938" spans="7:7">
      <c r="G938" s="190"/>
    </row>
    <row r="939" spans="7:7">
      <c r="G939" s="190"/>
    </row>
    <row r="940" spans="7:7">
      <c r="G940" s="190"/>
    </row>
    <row r="941" spans="7:7">
      <c r="G941" s="190"/>
    </row>
    <row r="942" spans="7:7">
      <c r="G942" s="190"/>
    </row>
    <row r="943" spans="7:7">
      <c r="G943" s="190"/>
    </row>
    <row r="944" spans="7:7">
      <c r="G944" s="190"/>
    </row>
    <row r="945" spans="7:7">
      <c r="G945" s="190"/>
    </row>
    <row r="946" spans="7:7">
      <c r="G946" s="190"/>
    </row>
    <row r="947" spans="7:7">
      <c r="G947" s="190"/>
    </row>
    <row r="948" spans="7:7">
      <c r="G948" s="190"/>
    </row>
    <row r="949" spans="7:7">
      <c r="G949" s="190"/>
    </row>
    <row r="950" spans="7:7">
      <c r="G950" s="190"/>
    </row>
    <row r="951" spans="7:7">
      <c r="G951" s="190"/>
    </row>
    <row r="952" spans="7:7">
      <c r="G952" s="190"/>
    </row>
    <row r="953" spans="7:7">
      <c r="G953" s="190"/>
    </row>
    <row r="954" spans="7:7">
      <c r="G954" s="190"/>
    </row>
    <row r="955" spans="7:7">
      <c r="G955" s="190"/>
    </row>
    <row r="956" spans="7:7">
      <c r="G956" s="190"/>
    </row>
    <row r="957" spans="7:7">
      <c r="G957" s="190"/>
    </row>
    <row r="958" spans="7:7">
      <c r="G958" s="190"/>
    </row>
    <row r="959" spans="7:7">
      <c r="G959" s="190"/>
    </row>
    <row r="960" spans="7:7">
      <c r="G960" s="190"/>
    </row>
    <row r="961" spans="7:7">
      <c r="G961" s="190"/>
    </row>
    <row r="962" spans="7:7">
      <c r="G962" s="190"/>
    </row>
    <row r="963" spans="7:7">
      <c r="G963" s="190"/>
    </row>
    <row r="964" spans="7:7">
      <c r="G964" s="190"/>
    </row>
    <row r="965" spans="7:7">
      <c r="G965" s="190"/>
    </row>
    <row r="966" spans="7:7">
      <c r="G966" s="190"/>
    </row>
    <row r="967" spans="7:7">
      <c r="G967" s="190"/>
    </row>
    <row r="968" spans="7:7">
      <c r="G968" s="190"/>
    </row>
    <row r="969" spans="7:7">
      <c r="G969" s="190"/>
    </row>
    <row r="970" spans="7:7">
      <c r="G970" s="190"/>
    </row>
    <row r="971" spans="7:7">
      <c r="G971" s="190"/>
    </row>
    <row r="972" spans="7:7">
      <c r="G972" s="190"/>
    </row>
    <row r="973" spans="7:7">
      <c r="G973" s="190"/>
    </row>
    <row r="974" spans="7:7">
      <c r="G974" s="190"/>
    </row>
    <row r="975" spans="7:7">
      <c r="G975" s="190"/>
    </row>
    <row r="976" spans="7:7">
      <c r="G976" s="190"/>
    </row>
    <row r="977" spans="7:7">
      <c r="G977" s="190"/>
    </row>
    <row r="978" spans="7:7">
      <c r="G978" s="190"/>
    </row>
    <row r="979" spans="7:7">
      <c r="G979" s="190"/>
    </row>
    <row r="980" spans="7:7">
      <c r="G980" s="190"/>
    </row>
    <row r="981" spans="7:7">
      <c r="G981" s="190"/>
    </row>
    <row r="982" spans="7:7">
      <c r="G982" s="190"/>
    </row>
    <row r="983" spans="7:7">
      <c r="G983" s="190"/>
    </row>
    <row r="984" spans="7:7">
      <c r="G984" s="190"/>
    </row>
    <row r="985" spans="7:7">
      <c r="G985" s="190"/>
    </row>
    <row r="986" spans="7:7">
      <c r="G986" s="190"/>
    </row>
    <row r="987" spans="7:7">
      <c r="G987" s="190"/>
    </row>
    <row r="988" spans="7:7">
      <c r="G988" s="190"/>
    </row>
    <row r="989" spans="7:7">
      <c r="G989" s="190"/>
    </row>
    <row r="990" spans="7:7">
      <c r="G990" s="190"/>
    </row>
    <row r="991" spans="7:7">
      <c r="G991" s="190"/>
    </row>
    <row r="992" spans="7:7">
      <c r="G992" s="190"/>
    </row>
    <row r="993" spans="7:7">
      <c r="G993" s="190"/>
    </row>
    <row r="994" spans="7:7">
      <c r="G994" s="190"/>
    </row>
    <row r="995" spans="7:7">
      <c r="G995" s="190"/>
    </row>
    <row r="996" spans="7:7">
      <c r="G996" s="190"/>
    </row>
    <row r="997" spans="7:7">
      <c r="G997" s="190"/>
    </row>
    <row r="998" spans="7:7">
      <c r="G998" s="190"/>
    </row>
    <row r="999" spans="7:7">
      <c r="G999" s="190"/>
    </row>
    <row r="1000" spans="7:7">
      <c r="G1000" s="190"/>
    </row>
    <row r="1001" spans="7:7">
      <c r="G1001" s="190"/>
    </row>
    <row r="1002" spans="7:7">
      <c r="G1002" s="190"/>
    </row>
    <row r="1003" spans="7:7">
      <c r="G1003" s="190"/>
    </row>
    <row r="1004" spans="7:7">
      <c r="G1004" s="190"/>
    </row>
    <row r="1005" spans="7:7">
      <c r="G1005" s="190"/>
    </row>
    <row r="1006" spans="7:7">
      <c r="G1006" s="190"/>
    </row>
    <row r="1007" spans="7:7">
      <c r="G1007" s="190"/>
    </row>
    <row r="1008" spans="7:7">
      <c r="G1008" s="190"/>
    </row>
    <row r="1009" spans="7:7">
      <c r="G1009" s="190"/>
    </row>
    <row r="1010" spans="7:7">
      <c r="G1010" s="190"/>
    </row>
    <row r="1011" spans="7:7">
      <c r="G1011" s="190"/>
    </row>
    <row r="1012" spans="7:7">
      <c r="G1012" s="190"/>
    </row>
    <row r="1013" spans="7:7">
      <c r="G1013" s="190"/>
    </row>
    <row r="1014" spans="7:7">
      <c r="G1014" s="190"/>
    </row>
    <row r="1015" spans="7:7">
      <c r="G1015" s="190"/>
    </row>
    <row r="1016" spans="7:7">
      <c r="G1016" s="190"/>
    </row>
    <row r="1017" spans="7:7">
      <c r="G1017" s="190"/>
    </row>
    <row r="1018" spans="7:7">
      <c r="G1018" s="190"/>
    </row>
    <row r="1019" spans="7:7">
      <c r="G1019" s="190"/>
    </row>
    <row r="1020" spans="7:7">
      <c r="G1020" s="190"/>
    </row>
    <row r="1021" spans="7:7">
      <c r="G1021" s="190"/>
    </row>
    <row r="1022" spans="7:7">
      <c r="G1022" s="190"/>
    </row>
    <row r="1023" spans="7:7">
      <c r="G1023" s="190"/>
    </row>
    <row r="1024" spans="7:7">
      <c r="G1024" s="190"/>
    </row>
    <row r="1025" spans="7:7">
      <c r="G1025" s="190"/>
    </row>
    <row r="1026" spans="7:7">
      <c r="G1026" s="190"/>
    </row>
    <row r="1027" spans="7:7">
      <c r="G1027" s="190"/>
    </row>
    <row r="1028" spans="7:7">
      <c r="G1028" s="190"/>
    </row>
    <row r="1029" spans="7:7">
      <c r="G1029" s="190"/>
    </row>
    <row r="1030" spans="7:7">
      <c r="G1030" s="190"/>
    </row>
    <row r="1031" spans="7:7">
      <c r="G1031" s="190"/>
    </row>
    <row r="1032" spans="7:7">
      <c r="G1032" s="190"/>
    </row>
    <row r="1033" spans="7:7">
      <c r="G1033" s="190"/>
    </row>
    <row r="1034" spans="7:7">
      <c r="G1034" s="190"/>
    </row>
    <row r="1035" spans="7:7">
      <c r="G1035" s="190"/>
    </row>
    <row r="1036" spans="7:7">
      <c r="G1036" s="190"/>
    </row>
    <row r="1037" spans="7:7">
      <c r="G1037" s="190"/>
    </row>
    <row r="1038" spans="7:7">
      <c r="G1038" s="190"/>
    </row>
    <row r="1039" spans="7:7">
      <c r="G1039" s="190"/>
    </row>
    <row r="1040" spans="7:7">
      <c r="G1040" s="190"/>
    </row>
    <row r="1041" spans="7:7">
      <c r="G1041" s="190"/>
    </row>
    <row r="1042" spans="7:7">
      <c r="G1042" s="190"/>
    </row>
    <row r="1043" spans="7:7">
      <c r="G1043" s="190"/>
    </row>
    <row r="1044" spans="7:7">
      <c r="G1044" s="190"/>
    </row>
    <row r="1045" spans="7:7">
      <c r="G1045" s="190"/>
    </row>
    <row r="1046" spans="7:7">
      <c r="G1046" s="190"/>
    </row>
    <row r="1047" spans="7:7">
      <c r="G1047" s="190"/>
    </row>
    <row r="1048" spans="7:7">
      <c r="G1048" s="190"/>
    </row>
    <row r="1049" spans="7:7">
      <c r="G1049" s="190"/>
    </row>
    <row r="1050" spans="7:7">
      <c r="G1050" s="190"/>
    </row>
    <row r="1051" spans="7:7">
      <c r="G1051" s="190"/>
    </row>
    <row r="1052" spans="7:7">
      <c r="G1052" s="190"/>
    </row>
    <row r="1053" spans="7:7">
      <c r="G1053" s="190"/>
    </row>
    <row r="1054" spans="7:7">
      <c r="G1054" s="190"/>
    </row>
    <row r="1055" spans="7:7">
      <c r="G1055" s="190"/>
    </row>
    <row r="1056" spans="7:7">
      <c r="G1056" s="190"/>
    </row>
    <row r="1057" spans="7:7">
      <c r="G1057" s="190"/>
    </row>
    <row r="1058" spans="7:7">
      <c r="G1058" s="190"/>
    </row>
    <row r="1059" spans="7:7">
      <c r="G1059" s="190"/>
    </row>
    <row r="1060" spans="7:7">
      <c r="G1060" s="190"/>
    </row>
    <row r="1061" spans="7:7">
      <c r="G1061" s="190"/>
    </row>
    <row r="1062" spans="7:7">
      <c r="G1062" s="190"/>
    </row>
    <row r="1063" spans="7:7">
      <c r="G1063" s="190"/>
    </row>
    <row r="1064" spans="7:7">
      <c r="G1064" s="190"/>
    </row>
    <row r="1065" spans="7:7">
      <c r="G1065" s="190"/>
    </row>
    <row r="1066" spans="7:7">
      <c r="G1066" s="190"/>
    </row>
    <row r="1067" spans="7:7">
      <c r="G1067" s="190"/>
    </row>
    <row r="1068" spans="7:7">
      <c r="G1068" s="190"/>
    </row>
    <row r="1069" spans="7:7">
      <c r="G1069" s="190"/>
    </row>
    <row r="1070" spans="7:7">
      <c r="G1070" s="190"/>
    </row>
    <row r="1071" spans="7:7">
      <c r="G1071" s="190"/>
    </row>
    <row r="1072" spans="7:7">
      <c r="G1072" s="190"/>
    </row>
    <row r="1073" spans="7:7">
      <c r="G1073" s="190"/>
    </row>
    <row r="1074" spans="7:7">
      <c r="G1074" s="190"/>
    </row>
    <row r="1075" spans="7:7">
      <c r="G1075" s="190"/>
    </row>
    <row r="1076" spans="7:7">
      <c r="G1076" s="190"/>
    </row>
    <row r="1077" spans="7:7">
      <c r="G1077" s="190"/>
    </row>
    <row r="1078" spans="7:7">
      <c r="G1078" s="190"/>
    </row>
    <row r="1079" spans="7:7">
      <c r="G1079" s="190"/>
    </row>
    <row r="1080" spans="7:7">
      <c r="G1080" s="190"/>
    </row>
    <row r="1081" spans="7:7">
      <c r="G1081" s="190"/>
    </row>
    <row r="1082" spans="7:7">
      <c r="G1082" s="190"/>
    </row>
    <row r="1083" spans="7:7">
      <c r="G1083" s="190"/>
    </row>
    <row r="1084" spans="7:7">
      <c r="G1084" s="190"/>
    </row>
    <row r="1085" spans="7:7">
      <c r="G1085" s="190"/>
    </row>
    <row r="1086" spans="7:7">
      <c r="G1086" s="190"/>
    </row>
    <row r="1087" spans="7:7">
      <c r="G1087" s="190"/>
    </row>
    <row r="1088" spans="7:7">
      <c r="G1088" s="190"/>
    </row>
    <row r="1089" spans="7:7">
      <c r="G1089" s="190"/>
    </row>
    <row r="1090" spans="7:7">
      <c r="G1090" s="190"/>
    </row>
    <row r="1091" spans="7:7">
      <c r="G1091" s="190"/>
    </row>
    <row r="1092" spans="7:7">
      <c r="G1092" s="190"/>
    </row>
    <row r="1093" spans="7:7">
      <c r="G1093" s="190"/>
    </row>
    <row r="1094" spans="7:7">
      <c r="G1094" s="190"/>
    </row>
    <row r="1095" spans="7:7">
      <c r="G1095" s="190"/>
    </row>
    <row r="1096" spans="7:7">
      <c r="G1096" s="190"/>
    </row>
    <row r="1097" spans="7:7">
      <c r="G1097" s="190"/>
    </row>
    <row r="1098" spans="7:7">
      <c r="G1098" s="190"/>
    </row>
    <row r="1099" spans="7:7">
      <c r="G1099" s="190"/>
    </row>
    <row r="1100" spans="7:7">
      <c r="G1100" s="190"/>
    </row>
    <row r="1101" spans="7:7">
      <c r="G1101" s="190"/>
    </row>
    <row r="1102" spans="7:7">
      <c r="G1102" s="190"/>
    </row>
    <row r="1103" spans="7:7">
      <c r="G1103" s="190"/>
    </row>
    <row r="1104" spans="7:7">
      <c r="G1104" s="190"/>
    </row>
    <row r="1105" spans="7:7">
      <c r="G1105" s="190"/>
    </row>
    <row r="1106" spans="7:7">
      <c r="G1106" s="190"/>
    </row>
    <row r="1107" spans="7:7">
      <c r="G1107" s="190"/>
    </row>
    <row r="1108" spans="7:7">
      <c r="G1108" s="190"/>
    </row>
    <row r="1109" spans="7:7">
      <c r="G1109" s="190"/>
    </row>
    <row r="1110" spans="7:7">
      <c r="G1110" s="190"/>
    </row>
    <row r="1111" spans="7:7">
      <c r="G1111" s="190"/>
    </row>
    <row r="1112" spans="7:7">
      <c r="G1112" s="190"/>
    </row>
    <row r="1113" spans="7:7">
      <c r="G1113" s="190"/>
    </row>
    <row r="1114" spans="7:7">
      <c r="G1114" s="190"/>
    </row>
    <row r="1115" spans="7:7">
      <c r="G1115" s="190"/>
    </row>
    <row r="1116" spans="7:7">
      <c r="G1116" s="190"/>
    </row>
    <row r="1117" spans="7:7">
      <c r="G1117" s="190"/>
    </row>
    <row r="1118" spans="7:7">
      <c r="G1118" s="190"/>
    </row>
    <row r="1119" spans="7:7">
      <c r="G1119" s="190"/>
    </row>
    <row r="1120" spans="7:7">
      <c r="G1120" s="190"/>
    </row>
    <row r="1121" spans="7:7">
      <c r="G1121" s="190"/>
    </row>
    <row r="1122" spans="7:7">
      <c r="G1122" s="190"/>
    </row>
    <row r="1123" spans="7:7">
      <c r="G1123" s="190"/>
    </row>
    <row r="1124" spans="7:7">
      <c r="G1124" s="190"/>
    </row>
    <row r="1125" spans="7:7">
      <c r="G1125" s="190"/>
    </row>
    <row r="1126" spans="7:7">
      <c r="G1126" s="190"/>
    </row>
    <row r="1127" spans="7:7">
      <c r="G1127" s="190"/>
    </row>
    <row r="1128" spans="7:7">
      <c r="G1128" s="190"/>
    </row>
    <row r="1129" spans="7:7">
      <c r="G1129" s="190"/>
    </row>
    <row r="1130" spans="7:7">
      <c r="G1130" s="190"/>
    </row>
    <row r="1131" spans="7:7">
      <c r="G1131" s="190"/>
    </row>
    <row r="1132" spans="7:7">
      <c r="G1132" s="190"/>
    </row>
    <row r="1133" spans="7:7">
      <c r="G1133" s="190"/>
    </row>
    <row r="1134" spans="7:7">
      <c r="G1134" s="190"/>
    </row>
    <row r="1135" spans="7:7">
      <c r="G1135" s="190"/>
    </row>
    <row r="1136" spans="7:7">
      <c r="G1136" s="190"/>
    </row>
    <row r="1137" spans="7:7">
      <c r="G1137" s="190"/>
    </row>
    <row r="1138" spans="7:7">
      <c r="G1138" s="190"/>
    </row>
    <row r="1139" spans="7:7">
      <c r="G1139" s="190"/>
    </row>
    <row r="1140" spans="7:7">
      <c r="G1140" s="190"/>
    </row>
    <row r="1141" spans="7:7">
      <c r="G1141" s="190"/>
    </row>
    <row r="1142" spans="7:7">
      <c r="G1142" s="190"/>
    </row>
    <row r="1143" spans="7:7">
      <c r="G1143" s="190"/>
    </row>
    <row r="1144" spans="7:7">
      <c r="G1144" s="190"/>
    </row>
    <row r="1145" spans="7:7">
      <c r="G1145" s="190"/>
    </row>
    <row r="1146" spans="7:7">
      <c r="G1146" s="190"/>
    </row>
    <row r="1147" spans="7:7">
      <c r="G1147" s="190"/>
    </row>
    <row r="1148" spans="7:7">
      <c r="G1148" s="190"/>
    </row>
    <row r="1149" spans="7:7">
      <c r="G1149" s="190"/>
    </row>
    <row r="1150" spans="7:7">
      <c r="G1150" s="190"/>
    </row>
    <row r="1151" spans="7:7">
      <c r="G1151" s="190"/>
    </row>
    <row r="1152" spans="7:7">
      <c r="G1152" s="190"/>
    </row>
    <row r="1153" spans="7:7">
      <c r="G1153" s="190"/>
    </row>
    <row r="1154" spans="7:7">
      <c r="G1154" s="190"/>
    </row>
    <row r="1155" spans="7:7">
      <c r="G1155" s="190"/>
    </row>
    <row r="1156" spans="7:7">
      <c r="G1156" s="190"/>
    </row>
    <row r="1157" spans="7:7">
      <c r="G1157" s="190"/>
    </row>
    <row r="1158" spans="7:7">
      <c r="G1158" s="190"/>
    </row>
    <row r="1159" spans="7:7">
      <c r="G1159" s="190"/>
    </row>
    <row r="1160" spans="7:7">
      <c r="G1160" s="190"/>
    </row>
    <row r="1161" spans="7:7">
      <c r="G1161" s="190"/>
    </row>
    <row r="1162" spans="7:7">
      <c r="G1162" s="190"/>
    </row>
    <row r="1163" spans="7:7">
      <c r="G1163" s="190"/>
    </row>
    <row r="1164" spans="7:7">
      <c r="G1164" s="190"/>
    </row>
    <row r="1165" spans="7:7">
      <c r="G1165" s="190"/>
    </row>
    <row r="1166" spans="7:7">
      <c r="G1166" s="190"/>
    </row>
    <row r="1167" spans="7:7">
      <c r="G1167" s="190"/>
    </row>
    <row r="1168" spans="7:7">
      <c r="G1168" s="190"/>
    </row>
    <row r="1169" spans="7:7">
      <c r="G1169" s="190"/>
    </row>
    <row r="1170" spans="7:7">
      <c r="G1170" s="190"/>
    </row>
    <row r="1171" spans="7:7">
      <c r="G1171" s="190"/>
    </row>
    <row r="1172" spans="7:7">
      <c r="G1172" s="190"/>
    </row>
    <row r="1173" spans="7:7">
      <c r="G1173" s="190"/>
    </row>
    <row r="1174" spans="7:7">
      <c r="G1174" s="190"/>
    </row>
    <row r="1175" spans="7:7">
      <c r="G1175" s="190"/>
    </row>
    <row r="1176" spans="7:7">
      <c r="G1176" s="190"/>
    </row>
    <row r="1177" spans="7:7">
      <c r="G1177" s="190"/>
    </row>
    <row r="1178" spans="7:7">
      <c r="G1178" s="190"/>
    </row>
    <row r="1179" spans="7:7">
      <c r="G1179" s="190"/>
    </row>
    <row r="1180" spans="7:7">
      <c r="G1180" s="190"/>
    </row>
    <row r="1181" spans="7:7">
      <c r="G1181" s="190"/>
    </row>
    <row r="1182" spans="7:7">
      <c r="G1182" s="190"/>
    </row>
    <row r="1183" spans="7:7">
      <c r="G1183" s="190"/>
    </row>
    <row r="1184" spans="7:7">
      <c r="G1184" s="190"/>
    </row>
    <row r="1185" spans="7:7">
      <c r="G1185" s="190"/>
    </row>
    <row r="1186" spans="7:7">
      <c r="G1186" s="190"/>
    </row>
    <row r="1187" spans="7:7">
      <c r="G1187" s="190"/>
    </row>
    <row r="1188" spans="7:7">
      <c r="G1188" s="190"/>
    </row>
    <row r="1189" spans="7:7">
      <c r="G1189" s="190"/>
    </row>
    <row r="1190" spans="7:7">
      <c r="G1190" s="190"/>
    </row>
    <row r="1191" spans="7:7">
      <c r="G1191" s="190"/>
    </row>
    <row r="1192" spans="7:7">
      <c r="G1192" s="190"/>
    </row>
    <row r="1193" spans="7:7">
      <c r="G1193" s="190"/>
    </row>
    <row r="1194" spans="7:7">
      <c r="G1194" s="190"/>
    </row>
    <row r="1195" spans="7:7">
      <c r="G1195" s="190"/>
    </row>
    <row r="1196" spans="7:7">
      <c r="G1196" s="190"/>
    </row>
    <row r="1197" spans="7:7">
      <c r="G1197" s="190"/>
    </row>
    <row r="1198" spans="7:7">
      <c r="G1198" s="190"/>
    </row>
    <row r="1199" spans="7:7">
      <c r="G1199" s="190"/>
    </row>
    <row r="1200" spans="7:7">
      <c r="G1200" s="190"/>
    </row>
    <row r="1201" spans="7:7">
      <c r="G1201" s="190"/>
    </row>
    <row r="1202" spans="7:7">
      <c r="G1202" s="190"/>
    </row>
    <row r="1203" spans="7:7">
      <c r="G1203" s="190"/>
    </row>
    <row r="1204" spans="7:7">
      <c r="G1204" s="190"/>
    </row>
    <row r="1205" spans="7:7">
      <c r="G1205" s="190"/>
    </row>
    <row r="1206" spans="7:7">
      <c r="G1206" s="190"/>
    </row>
    <row r="1207" spans="7:7">
      <c r="G1207" s="190"/>
    </row>
    <row r="1208" spans="7:7">
      <c r="G1208" s="190"/>
    </row>
    <row r="1209" spans="7:7">
      <c r="G1209" s="190"/>
    </row>
    <row r="1210" spans="7:7">
      <c r="G1210" s="190"/>
    </row>
    <row r="1211" spans="7:7">
      <c r="G1211" s="190"/>
    </row>
    <row r="1212" spans="7:7">
      <c r="G1212" s="190"/>
    </row>
    <row r="1213" spans="7:7">
      <c r="G1213" s="190"/>
    </row>
    <row r="1214" spans="7:7">
      <c r="G1214" s="190"/>
    </row>
    <row r="1215" spans="7:7">
      <c r="G1215" s="190"/>
    </row>
    <row r="1216" spans="7:7">
      <c r="G1216" s="190"/>
    </row>
    <row r="1217" spans="7:7">
      <c r="G1217" s="190"/>
    </row>
    <row r="1218" spans="7:7">
      <c r="G1218" s="190"/>
    </row>
    <row r="1219" spans="7:7">
      <c r="G1219" s="190"/>
    </row>
    <row r="1220" spans="7:7">
      <c r="G1220" s="190"/>
    </row>
    <row r="1221" spans="7:7">
      <c r="G1221" s="190"/>
    </row>
    <row r="1222" spans="7:7">
      <c r="G1222" s="190"/>
    </row>
    <row r="1223" spans="7:7">
      <c r="G1223" s="190"/>
    </row>
    <row r="1224" spans="7:7">
      <c r="G1224" s="190"/>
    </row>
    <row r="1225" spans="7:7">
      <c r="G1225" s="190"/>
    </row>
    <row r="1226" spans="7:7">
      <c r="G1226" s="190"/>
    </row>
    <row r="1227" spans="7:7">
      <c r="G1227" s="190"/>
    </row>
    <row r="1228" spans="7:7">
      <c r="G1228" s="190"/>
    </row>
    <row r="1229" spans="7:7">
      <c r="G1229" s="190"/>
    </row>
    <row r="1230" spans="7:7">
      <c r="G1230" s="190"/>
    </row>
    <row r="1231" spans="7:7">
      <c r="G1231" s="190"/>
    </row>
    <row r="1232" spans="7:7">
      <c r="G1232" s="190"/>
    </row>
    <row r="1233" spans="7:7">
      <c r="G1233" s="190"/>
    </row>
    <row r="1234" spans="7:7">
      <c r="G1234" s="190"/>
    </row>
    <row r="1235" spans="7:7">
      <c r="G1235" s="190"/>
    </row>
    <row r="1236" spans="7:7">
      <c r="G1236" s="190"/>
    </row>
    <row r="1237" spans="7:7">
      <c r="G1237" s="190"/>
    </row>
    <row r="1238" spans="7:7">
      <c r="G1238" s="190"/>
    </row>
    <row r="1239" spans="7:7">
      <c r="G1239" s="190"/>
    </row>
    <row r="1240" spans="7:7">
      <c r="G1240" s="190"/>
    </row>
    <row r="1241" spans="7:7">
      <c r="G1241" s="190"/>
    </row>
    <row r="1242" spans="7:7">
      <c r="G1242" s="190"/>
    </row>
    <row r="1243" spans="7:7">
      <c r="G1243" s="190"/>
    </row>
    <row r="1244" spans="7:7">
      <c r="G1244" s="190"/>
    </row>
    <row r="1245" spans="7:7">
      <c r="G1245" s="190"/>
    </row>
    <row r="1246" spans="7:7">
      <c r="G1246" s="190"/>
    </row>
    <row r="1247" spans="7:7">
      <c r="G1247" s="190"/>
    </row>
    <row r="1248" spans="7:7">
      <c r="G1248" s="190"/>
    </row>
    <row r="1249" spans="7:7">
      <c r="G1249" s="190"/>
    </row>
    <row r="1250" spans="7:7">
      <c r="G1250" s="190"/>
    </row>
    <row r="1251" spans="7:7">
      <c r="G1251" s="190"/>
    </row>
    <row r="1252" spans="7:7">
      <c r="G1252" s="190"/>
    </row>
    <row r="1253" spans="7:7">
      <c r="G1253" s="190"/>
    </row>
    <row r="1254" spans="7:7">
      <c r="G1254" s="190"/>
    </row>
    <row r="1255" spans="7:7">
      <c r="G1255" s="190"/>
    </row>
    <row r="1256" spans="7:7">
      <c r="G1256" s="190"/>
    </row>
    <row r="1257" spans="7:7">
      <c r="G1257" s="190"/>
    </row>
    <row r="1258" spans="7:7">
      <c r="G1258" s="190"/>
    </row>
    <row r="1259" spans="7:7">
      <c r="G1259" s="190"/>
    </row>
    <row r="1260" spans="7:7">
      <c r="G1260" s="190"/>
    </row>
    <row r="1261" spans="7:7">
      <c r="G1261" s="190"/>
    </row>
    <row r="1262" spans="7:7">
      <c r="G1262" s="190"/>
    </row>
    <row r="1263" spans="7:7">
      <c r="G1263" s="190"/>
    </row>
    <row r="1264" spans="7:7">
      <c r="G1264" s="190"/>
    </row>
    <row r="1265" spans="7:7">
      <c r="G1265" s="190"/>
    </row>
    <row r="1266" spans="7:7">
      <c r="G1266" s="190"/>
    </row>
    <row r="1267" spans="7:7">
      <c r="G1267" s="190"/>
    </row>
    <row r="1268" spans="7:7">
      <c r="G1268" s="190"/>
    </row>
    <row r="1269" spans="7:7">
      <c r="G1269" s="190"/>
    </row>
    <row r="1270" spans="7:7">
      <c r="G1270" s="190"/>
    </row>
    <row r="1271" spans="7:7">
      <c r="G1271" s="190"/>
    </row>
    <row r="1272" spans="7:7">
      <c r="G1272" s="190"/>
    </row>
    <row r="1273" spans="7:7">
      <c r="G1273" s="190"/>
    </row>
    <row r="1274" spans="7:7">
      <c r="G1274" s="190"/>
    </row>
    <row r="1275" spans="7:7">
      <c r="G1275" s="190"/>
    </row>
    <row r="1276" spans="7:7">
      <c r="G1276" s="190"/>
    </row>
    <row r="1277" spans="7:7">
      <c r="G1277" s="190"/>
    </row>
    <row r="1278" spans="7:7">
      <c r="G1278" s="190"/>
    </row>
    <row r="1279" spans="7:7">
      <c r="G1279" s="190"/>
    </row>
    <row r="1280" spans="7:7">
      <c r="G1280" s="190"/>
    </row>
    <row r="1281" spans="7:7">
      <c r="G1281" s="190"/>
    </row>
    <row r="1282" spans="7:7">
      <c r="G1282" s="190"/>
    </row>
    <row r="1283" spans="7:7">
      <c r="G1283" s="190"/>
    </row>
    <row r="1284" spans="7:7">
      <c r="G1284" s="190"/>
    </row>
    <row r="1285" spans="7:7">
      <c r="G1285" s="190"/>
    </row>
    <row r="1286" spans="7:7">
      <c r="G1286" s="190"/>
    </row>
    <row r="1287" spans="7:7">
      <c r="G1287" s="190"/>
    </row>
    <row r="1288" spans="7:7">
      <c r="G1288" s="190"/>
    </row>
    <row r="1289" spans="7:7">
      <c r="G1289" s="190"/>
    </row>
    <row r="1290" spans="7:7">
      <c r="G1290" s="190"/>
    </row>
    <row r="1291" spans="7:7">
      <c r="G1291" s="190"/>
    </row>
    <row r="1292" spans="7:7">
      <c r="G1292" s="190"/>
    </row>
    <row r="1293" spans="7:7">
      <c r="G1293" s="190"/>
    </row>
    <row r="1294" spans="7:7">
      <c r="G1294" s="190"/>
    </row>
    <row r="1295" spans="7:7">
      <c r="G1295" s="190"/>
    </row>
    <row r="1296" spans="7:7">
      <c r="G1296" s="190"/>
    </row>
    <row r="1297" spans="7:7">
      <c r="G1297" s="190"/>
    </row>
    <row r="1298" spans="7:7">
      <c r="G1298" s="190"/>
    </row>
  </sheetData>
  <sheetProtection formatCells="0" formatColumns="0" formatRows="0" deleteRows="0" selectLockedCells="1"/>
  <mergeCells count="76"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A14:C27"/>
    <mergeCell ref="D14:E28"/>
    <mergeCell ref="F14:G28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6" zoomScale="46" zoomScaleNormal="60" zoomScaleSheetLayoutView="46" workbookViewId="0">
      <selection activeCell="G50" sqref="G50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6.140625" customWidth="1"/>
    <col min="7" max="7" width="13.4257812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03"/>
      <c r="C3" s="203"/>
      <c r="D3" s="203"/>
      <c r="E3" s="203"/>
      <c r="F3" s="91"/>
      <c r="G3" s="204" t="s">
        <v>63</v>
      </c>
      <c r="H3" s="204"/>
      <c r="I3" s="204"/>
      <c r="J3" s="204"/>
      <c r="K3" s="204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05" t="s">
        <v>0</v>
      </c>
      <c r="C11" s="205"/>
      <c r="D11" s="205"/>
      <c r="E11" s="205"/>
      <c r="F11" s="91"/>
      <c r="G11" s="206" t="s">
        <v>1</v>
      </c>
      <c r="H11" s="206"/>
      <c r="I11" s="206"/>
      <c r="J11" s="206"/>
      <c r="K11" s="206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11.11.22.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00" t="s">
        <v>47</v>
      </c>
      <c r="AG12" s="201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11.11.22.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00">
        <v>504202</v>
      </c>
      <c r="AG13" s="201"/>
    </row>
    <row r="14" spans="1:33" ht="25.5" customHeight="1">
      <c r="A14" s="202" t="s">
        <v>13</v>
      </c>
      <c r="B14" s="202"/>
      <c r="C14" s="202"/>
      <c r="D14" s="202" t="s">
        <v>16</v>
      </c>
      <c r="E14" s="202"/>
      <c r="F14" s="202" t="s">
        <v>27</v>
      </c>
      <c r="G14" s="202"/>
      <c r="H14" s="202" t="s">
        <v>28</v>
      </c>
      <c r="I14" s="202"/>
      <c r="J14" s="202" t="s">
        <v>46</v>
      </c>
      <c r="K14" s="202"/>
      <c r="L14" s="202" t="s">
        <v>17</v>
      </c>
      <c r="M14" s="202"/>
      <c r="N14" s="101"/>
      <c r="O14" s="93"/>
      <c r="P14" s="177"/>
      <c r="Q14" s="178"/>
      <c r="R14" s="173"/>
      <c r="S14" s="207"/>
      <c r="T14" s="207"/>
      <c r="U14" s="207"/>
      <c r="V14" s="207"/>
      <c r="W14" s="207"/>
      <c r="X14" s="103"/>
      <c r="Y14" s="93"/>
      <c r="Z14" s="93"/>
      <c r="AA14" s="93"/>
      <c r="AB14" s="93"/>
      <c r="AC14" s="93"/>
      <c r="AD14" s="91"/>
      <c r="AE14" s="93"/>
      <c r="AF14" s="208"/>
      <c r="AG14" s="208"/>
    </row>
    <row r="15" spans="1:33" ht="12.6" hidden="1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01"/>
      <c r="O15" s="93"/>
      <c r="P15" s="104"/>
      <c r="Q15" s="104"/>
      <c r="R15" s="104"/>
      <c r="S15" s="195" t="s">
        <v>29</v>
      </c>
      <c r="T15" s="195"/>
      <c r="U15" s="19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08"/>
      <c r="AG15" s="208"/>
    </row>
    <row r="16" spans="1:33" ht="12.6" hidden="1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101"/>
      <c r="O16" s="93"/>
      <c r="P16" s="104"/>
      <c r="Q16" s="104"/>
      <c r="R16" s="104"/>
      <c r="S16" s="195" t="s">
        <v>30</v>
      </c>
      <c r="T16" s="195"/>
      <c r="U16" s="19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08"/>
      <c r="AG16" s="208"/>
    </row>
    <row r="17" spans="1:33" ht="12.6" hidden="1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101"/>
      <c r="O17" s="93"/>
      <c r="P17" s="104"/>
      <c r="Q17" s="104"/>
      <c r="R17" s="104"/>
      <c r="S17" s="195" t="s">
        <v>31</v>
      </c>
      <c r="T17" s="195"/>
      <c r="U17" s="19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08"/>
      <c r="AG17" s="208"/>
    </row>
    <row r="18" spans="1:33" ht="12.6" hidden="1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101"/>
      <c r="O18" s="93"/>
      <c r="P18" s="104"/>
      <c r="Q18" s="104"/>
      <c r="R18" s="104"/>
      <c r="S18" s="195" t="s">
        <v>32</v>
      </c>
      <c r="T18" s="195"/>
      <c r="U18" s="19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08"/>
      <c r="AG18" s="208"/>
    </row>
    <row r="19" spans="1:33" ht="12.6" hidden="1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101"/>
      <c r="O19" s="93"/>
      <c r="P19" s="104"/>
      <c r="Q19" s="104"/>
      <c r="R19" s="104"/>
      <c r="S19" s="195" t="s">
        <v>33</v>
      </c>
      <c r="T19" s="195"/>
      <c r="U19" s="19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08"/>
      <c r="AG19" s="208"/>
    </row>
    <row r="20" spans="1:33" ht="12.6" hidden="1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101"/>
      <c r="O20" s="93"/>
      <c r="P20" s="104"/>
      <c r="Q20" s="104"/>
      <c r="R20" s="104"/>
      <c r="S20" s="195" t="s">
        <v>34</v>
      </c>
      <c r="T20" s="195"/>
      <c r="U20" s="19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08"/>
      <c r="AG20" s="208"/>
    </row>
    <row r="21" spans="1:33" ht="12.6" hidden="1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101"/>
      <c r="O21" s="93"/>
      <c r="P21" s="104"/>
      <c r="Q21" s="104"/>
      <c r="R21" s="104"/>
      <c r="S21" s="195" t="s">
        <v>35</v>
      </c>
      <c r="T21" s="195"/>
      <c r="U21" s="19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08"/>
      <c r="AG21" s="208"/>
    </row>
    <row r="22" spans="1:33" ht="12.6" hidden="1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01"/>
      <c r="O22" s="93"/>
      <c r="P22" s="104"/>
      <c r="Q22" s="104"/>
      <c r="R22" s="104"/>
      <c r="S22" s="195" t="s">
        <v>36</v>
      </c>
      <c r="T22" s="195"/>
      <c r="U22" s="19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08"/>
      <c r="AG22" s="208"/>
    </row>
    <row r="23" spans="1:33" ht="12.6" hidden="1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01"/>
      <c r="O23" s="93"/>
      <c r="P23" s="104"/>
      <c r="Q23" s="104"/>
      <c r="R23" s="104"/>
      <c r="S23" s="195" t="s">
        <v>37</v>
      </c>
      <c r="T23" s="195"/>
      <c r="U23" s="19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08"/>
      <c r="AG23" s="208"/>
    </row>
    <row r="24" spans="1:33" ht="12.6" hidden="1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101"/>
      <c r="O24" s="93"/>
      <c r="P24" s="104"/>
      <c r="Q24" s="104"/>
      <c r="R24" s="104"/>
      <c r="S24" s="195" t="s">
        <v>38</v>
      </c>
      <c r="T24" s="195"/>
      <c r="U24" s="19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08"/>
      <c r="AG24" s="208"/>
    </row>
    <row r="25" spans="1:33" ht="12.6" hidden="1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101"/>
      <c r="O25" s="93"/>
      <c r="P25" s="104"/>
      <c r="Q25" s="104"/>
      <c r="R25" s="104"/>
      <c r="S25" s="195" t="s">
        <v>39</v>
      </c>
      <c r="T25" s="195"/>
      <c r="U25" s="19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08"/>
      <c r="AG25" s="208"/>
    </row>
    <row r="26" spans="1:33" ht="12.6" hidden="1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101"/>
      <c r="O26" s="93"/>
      <c r="P26" s="104"/>
      <c r="Q26" s="104"/>
      <c r="R26" s="104"/>
      <c r="S26" s="195" t="s">
        <v>40</v>
      </c>
      <c r="T26" s="195"/>
      <c r="U26" s="19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08"/>
      <c r="AG26" s="208"/>
    </row>
    <row r="27" spans="1:33" ht="72.7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08"/>
      <c r="AG27" s="208"/>
    </row>
    <row r="28" spans="1:33" ht="78" customHeight="1">
      <c r="A28" s="35" t="s">
        <v>14</v>
      </c>
      <c r="B28" s="202" t="s">
        <v>15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101"/>
      <c r="O28" s="101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93"/>
      <c r="AD28" s="91"/>
      <c r="AE28" s="91"/>
      <c r="AF28" s="210">
        <v>2066463</v>
      </c>
      <c r="AG28" s="210"/>
    </row>
    <row r="29" spans="1:33" ht="27.75" customHeight="1">
      <c r="A29" s="106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05"/>
      <c r="AG29" s="211"/>
    </row>
    <row r="30" spans="1:33" ht="23.25" customHeight="1">
      <c r="A30" s="106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93"/>
      <c r="AD30" s="91"/>
      <c r="AE30" s="91"/>
      <c r="AF30" s="212"/>
      <c r="AG30" s="213"/>
    </row>
    <row r="31" spans="1:33" ht="25.5" customHeight="1">
      <c r="A31" s="106" t="s">
        <v>57</v>
      </c>
      <c r="B31" s="210"/>
      <c r="C31" s="210"/>
      <c r="D31" s="210">
        <v>44.86</v>
      </c>
      <c r="E31" s="210"/>
      <c r="F31" s="214">
        <f>'83,23 общая'!F31:G31</f>
        <v>66</v>
      </c>
      <c r="G31" s="214"/>
      <c r="H31" s="210"/>
      <c r="I31" s="210"/>
      <c r="J31" s="210"/>
      <c r="K31" s="210"/>
      <c r="L31" s="210"/>
      <c r="M31" s="210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93"/>
      <c r="AD31" s="103"/>
      <c r="AE31" s="103"/>
      <c r="AF31" s="102"/>
      <c r="AG31" s="102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44.943717956447806</v>
      </c>
      <c r="K33" s="216"/>
      <c r="L33" s="217"/>
      <c r="M33" s="217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18" t="s">
        <v>4</v>
      </c>
      <c r="B34" s="219"/>
      <c r="C34" s="219"/>
      <c r="D34" s="222" t="s">
        <v>11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3" t="s">
        <v>21</v>
      </c>
      <c r="AG34" s="224"/>
    </row>
    <row r="35" spans="1:33" ht="24" customHeight="1">
      <c r="A35" s="220"/>
      <c r="B35" s="221"/>
      <c r="C35" s="221"/>
      <c r="D35" s="208" t="s">
        <v>44</v>
      </c>
      <c r="E35" s="208"/>
      <c r="F35" s="208"/>
      <c r="G35" s="208"/>
      <c r="H35" s="208"/>
      <c r="I35" s="208" t="s">
        <v>45</v>
      </c>
      <c r="J35" s="208"/>
      <c r="K35" s="208"/>
      <c r="L35" s="208"/>
      <c r="M35" s="208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25"/>
      <c r="AG35" s="226"/>
    </row>
    <row r="36" spans="1:33" s="2" customFormat="1" ht="18.75" customHeight="1">
      <c r="A36" s="227" t="s">
        <v>12</v>
      </c>
      <c r="B36" s="228"/>
      <c r="C36" s="228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25"/>
      <c r="AG36" s="226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62</v>
      </c>
      <c r="F37" s="43" t="s">
        <v>68</v>
      </c>
      <c r="G37" s="44" t="s">
        <v>69</v>
      </c>
      <c r="H37" s="44"/>
      <c r="I37" s="114"/>
      <c r="J37" s="115"/>
      <c r="K37" s="115"/>
      <c r="L37" s="116"/>
      <c r="M37" s="116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300</v>
      </c>
      <c r="E39" s="55">
        <v>50</v>
      </c>
      <c r="F39" s="55">
        <v>200</v>
      </c>
      <c r="G39" s="56" t="s">
        <v>64</v>
      </c>
      <c r="H39" s="56"/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</row>
    <row r="40" spans="1:33" ht="30.75" customHeight="1" thickBot="1">
      <c r="A40" s="149" t="str">
        <f>'83,23 общая'!A40</f>
        <v>говядина тушеная</v>
      </c>
      <c r="B40" s="125"/>
      <c r="C40" s="126" t="s">
        <v>48</v>
      </c>
      <c r="D40" s="127">
        <v>2.7E-2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734.31</v>
      </c>
      <c r="AE40" s="131">
        <f>AF40*AD40</f>
        <v>1306.0889556650243</v>
      </c>
      <c r="AF40" s="132">
        <f>'83,23 общая'!AF40/83.23*44.86</f>
        <v>1.7786615403099841</v>
      </c>
      <c r="AG40" s="133">
        <f>AF40*L33</f>
        <v>0</v>
      </c>
    </row>
    <row r="41" spans="1:33" ht="30" customHeight="1" thickBot="1">
      <c r="A41" s="149" t="str">
        <f>'83,23 общая'!A41</f>
        <v>масло растительное</v>
      </c>
      <c r="B41" s="111"/>
      <c r="C41" s="126" t="s">
        <v>48</v>
      </c>
      <c r="D41" s="127">
        <v>5.0000000000000001E-3</v>
      </c>
      <c r="E41" s="128"/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197.74</v>
      </c>
      <c r="AE41" s="131">
        <f t="shared" ref="AE41:AE72" si="0">AF41*AD41</f>
        <v>70.342506596179263</v>
      </c>
      <c r="AF41" s="132">
        <f>'83,23 общая'!AF41/83.23*44.86</f>
        <v>0.35573230806199685</v>
      </c>
      <c r="AG41" s="133">
        <f>AF41*L33</f>
        <v>0</v>
      </c>
    </row>
    <row r="42" spans="1:33" ht="30" customHeight="1" thickBot="1">
      <c r="A42" s="149" t="str">
        <f>'83,23 общая'!A42</f>
        <v>картофель</v>
      </c>
      <c r="B42" s="111"/>
      <c r="C42" s="126" t="s">
        <v>48</v>
      </c>
      <c r="D42" s="127">
        <v>0.124</v>
      </c>
      <c r="E42" s="128"/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38</v>
      </c>
      <c r="AE42" s="131">
        <f t="shared" si="0"/>
        <v>311.31966838880203</v>
      </c>
      <c r="AF42" s="132">
        <f>'83,23 общая'!AF42/83.23*44.86</f>
        <v>8.1926228523368962</v>
      </c>
      <c r="AG42" s="133">
        <f>AF42*L33</f>
        <v>0</v>
      </c>
    </row>
    <row r="43" spans="1:33" ht="30.75" customHeight="1" thickBot="1">
      <c r="A43" s="149" t="str">
        <f>'83,23 общая'!A43</f>
        <v>лук</v>
      </c>
      <c r="B43" s="111"/>
      <c r="C43" s="126" t="s">
        <v>48</v>
      </c>
      <c r="D43" s="127">
        <v>1.6E-2</v>
      </c>
      <c r="E43" s="128"/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35</v>
      </c>
      <c r="AE43" s="131">
        <f t="shared" si="0"/>
        <v>37.729184188393603</v>
      </c>
      <c r="AF43" s="132">
        <f>'83,23 общая'!AF43/83.23*44.86</f>
        <v>1.0779766910969601</v>
      </c>
      <c r="AG43" s="133">
        <f>AF43*L33</f>
        <v>0</v>
      </c>
    </row>
    <row r="44" spans="1:33" ht="30.75" customHeight="1" thickBot="1">
      <c r="A44" s="149" t="str">
        <f>'83,23 общая'!A44</f>
        <v>морковь</v>
      </c>
      <c r="B44" s="111"/>
      <c r="C44" s="126" t="s">
        <v>48</v>
      </c>
      <c r="D44" s="127">
        <v>2.1999999999999999E-2</v>
      </c>
      <c r="E44" s="128"/>
      <c r="F44" s="128"/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60</v>
      </c>
      <c r="AE44" s="131">
        <f t="shared" si="0"/>
        <v>85.375753934879242</v>
      </c>
      <c r="AF44" s="132">
        <f>'83,23 общая'!AF44/83.23*44.86</f>
        <v>1.4229292322479874</v>
      </c>
      <c r="AG44" s="133">
        <f>AF44*L33</f>
        <v>0</v>
      </c>
    </row>
    <row r="45" spans="1:33" ht="30.75" customHeight="1" thickBot="1">
      <c r="A45" s="149" t="str">
        <f>'83,23 общая'!A45</f>
        <v>соль</v>
      </c>
      <c r="B45" s="111"/>
      <c r="C45" s="126" t="s">
        <v>48</v>
      </c>
      <c r="D45" s="127">
        <v>1E-3</v>
      </c>
      <c r="E45" s="128"/>
      <c r="F45" s="128"/>
      <c r="G45" s="128"/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25</v>
      </c>
      <c r="AE45" s="131">
        <f t="shared" si="0"/>
        <v>2.6949417277424006</v>
      </c>
      <c r="AF45" s="132">
        <f>'83,23 общая'!AF45/83.23*44.86</f>
        <v>0.10779766910969601</v>
      </c>
      <c r="AG45" s="133">
        <f>AF45*L33</f>
        <v>0</v>
      </c>
    </row>
    <row r="46" spans="1:33" ht="30.75" customHeight="1" thickBot="1">
      <c r="A46" s="149" t="str">
        <f>'83,23 общая'!A46</f>
        <v>хлеб</v>
      </c>
      <c r="B46" s="111"/>
      <c r="C46" s="126" t="s">
        <v>48</v>
      </c>
      <c r="D46" s="127"/>
      <c r="E46" s="128">
        <v>2.7E-2</v>
      </c>
      <c r="F46" s="128"/>
      <c r="G46" s="128"/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54</v>
      </c>
      <c r="AE46" s="131">
        <f t="shared" si="0"/>
        <v>96.04772317673914</v>
      </c>
      <c r="AF46" s="132">
        <f>'83,23 общая'!AF46/83.23*44.86</f>
        <v>1.7786615403099841</v>
      </c>
      <c r="AG46" s="133">
        <f>AF46*L33</f>
        <v>0</v>
      </c>
    </row>
    <row r="47" spans="1:33" ht="30.75" customHeight="1" thickBot="1">
      <c r="A47" s="149" t="str">
        <f>'83,23 общая'!A47</f>
        <v>сухофрукты</v>
      </c>
      <c r="B47" s="111"/>
      <c r="C47" s="126" t="s">
        <v>48</v>
      </c>
      <c r="D47" s="127"/>
      <c r="E47" s="128"/>
      <c r="F47" s="128">
        <v>1.0999999999999999E-2</v>
      </c>
      <c r="G47" s="128"/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150</v>
      </c>
      <c r="AE47" s="131">
        <f t="shared" si="0"/>
        <v>105.10272738195363</v>
      </c>
      <c r="AF47" s="132">
        <f>'83,23 общая'!AF47/83.23*44.86</f>
        <v>0.70068484921302421</v>
      </c>
      <c r="AG47" s="133">
        <f>AF47*L33</f>
        <v>0</v>
      </c>
    </row>
    <row r="48" spans="1:33" ht="30" customHeight="1" thickBot="1">
      <c r="A48" s="149" t="str">
        <f>'83,23 общая'!A48</f>
        <v>сахар</v>
      </c>
      <c r="B48" s="111"/>
      <c r="C48" s="126" t="s">
        <v>48</v>
      </c>
      <c r="D48" s="127"/>
      <c r="E48" s="128"/>
      <c r="F48" s="128">
        <v>1.2999999999999999E-2</v>
      </c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110</v>
      </c>
      <c r="AE48" s="131">
        <f t="shared" si="0"/>
        <v>97.826384717049123</v>
      </c>
      <c r="AF48" s="132">
        <f>'83,23 общая'!AF48/83.23*44.86</f>
        <v>0.88933077015499207</v>
      </c>
      <c r="AG48" s="133">
        <f>AF48*L33</f>
        <v>0</v>
      </c>
    </row>
    <row r="49" spans="1:33" ht="30.75" customHeight="1" thickBot="1">
      <c r="A49" s="149" t="str">
        <f>'83,23 общая'!A49</f>
        <v>яблоко</v>
      </c>
      <c r="B49" s="111"/>
      <c r="C49" s="126" t="s">
        <v>48</v>
      </c>
      <c r="D49" s="127"/>
      <c r="E49" s="128"/>
      <c r="F49" s="128"/>
      <c r="G49" s="128">
        <v>0.108</v>
      </c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120</v>
      </c>
      <c r="AE49" s="131">
        <f t="shared" si="0"/>
        <v>853.75753934879242</v>
      </c>
      <c r="AF49" s="132">
        <f>'83,23 общая'!AF49/83.23*44.86</f>
        <v>7.1146461612399365</v>
      </c>
      <c r="AG49" s="133">
        <f>AF49*L33</f>
        <v>0</v>
      </c>
    </row>
    <row r="50" spans="1:33" ht="30" customHeight="1" thickBot="1">
      <c r="A50" s="149">
        <f>'83,23 общая'!A50</f>
        <v>0</v>
      </c>
      <c r="B50" s="111"/>
      <c r="C50" s="126" t="s">
        <v>48</v>
      </c>
      <c r="D50" s="127"/>
      <c r="E50" s="128"/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0</v>
      </c>
      <c r="AE50" s="131">
        <f t="shared" si="0"/>
        <v>0</v>
      </c>
      <c r="AF50" s="132">
        <f>'83,23 общая'!AF50/83.23*44.86</f>
        <v>0</v>
      </c>
      <c r="AG50" s="133">
        <f>AF50*L33</f>
        <v>0</v>
      </c>
    </row>
    <row r="51" spans="1:33" ht="30" customHeight="1" thickBot="1">
      <c r="A51" s="149">
        <f>'83,23 общая'!A51</f>
        <v>0</v>
      </c>
      <c r="B51" s="111"/>
      <c r="C51" s="126" t="s">
        <v>48</v>
      </c>
      <c r="D51" s="127"/>
      <c r="E51" s="128"/>
      <c r="F51" s="128"/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0</v>
      </c>
      <c r="AE51" s="131">
        <f t="shared" si="0"/>
        <v>0</v>
      </c>
      <c r="AF51" s="132">
        <f>'83,23 общая'!AF51/83.23*44.86</f>
        <v>0</v>
      </c>
      <c r="AG51" s="133"/>
    </row>
    <row r="52" spans="1:33" ht="30" customHeight="1" thickBot="1">
      <c r="A52" s="149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общая'!AF52/83.23*44.86</f>
        <v>0</v>
      </c>
      <c r="AG52" s="133"/>
    </row>
    <row r="53" spans="1:33" ht="30" customHeight="1" thickBot="1">
      <c r="A53" s="149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общая'!AF53/83.23*44.86</f>
        <v>0</v>
      </c>
      <c r="AG53" s="133"/>
    </row>
    <row r="54" spans="1:33" ht="29.25" customHeight="1" thickBot="1">
      <c r="A54" s="149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общая'!AF54/83.23*44.86</f>
        <v>0</v>
      </c>
      <c r="AG54" s="133">
        <f>AF54*L33</f>
        <v>0</v>
      </c>
    </row>
    <row r="55" spans="1:33" ht="29.25" customHeight="1" thickBot="1">
      <c r="A55" s="149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общая'!AF55/83.23*44.86</f>
        <v>0</v>
      </c>
      <c r="AG55" s="133"/>
    </row>
    <row r="56" spans="1:33" ht="29.25" customHeight="1" thickBot="1">
      <c r="A56" s="149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общая'!AF56/83.23*44.86</f>
        <v>0</v>
      </c>
      <c r="AG56" s="133"/>
    </row>
    <row r="57" spans="1:33" ht="29.25" customHeight="1" thickBot="1">
      <c r="A57" s="149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общая'!AF57/83.23*44.86</f>
        <v>0</v>
      </c>
      <c r="AG57" s="133"/>
    </row>
    <row r="58" spans="1:33" ht="29.25" customHeight="1" thickBot="1">
      <c r="A58" s="149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общая'!AF58/83.23*44.86</f>
        <v>0</v>
      </c>
      <c r="AG58" s="133"/>
    </row>
    <row r="59" spans="1:33" ht="29.25" customHeight="1" thickBot="1">
      <c r="A59" s="149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общая'!AF59/83.23*44.86</f>
        <v>0</v>
      </c>
      <c r="AG59" s="133"/>
    </row>
    <row r="60" spans="1:33" ht="29.25" customHeight="1" thickBot="1">
      <c r="A60" s="149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общая'!AF60/83.23*44.86</f>
        <v>0</v>
      </c>
      <c r="AG60" s="133"/>
    </row>
    <row r="61" spans="1:33" ht="29.25" customHeight="1" thickBot="1">
      <c r="A61" s="149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общая'!AF61/83.23*44.86</f>
        <v>0</v>
      </c>
      <c r="AG61" s="133"/>
    </row>
    <row r="62" spans="1:33" ht="29.25" customHeight="1" thickBot="1">
      <c r="A62" s="149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общая'!AF62/83.23*44.86</f>
        <v>0</v>
      </c>
      <c r="AG62" s="133"/>
    </row>
    <row r="63" spans="1:33" ht="25.5" customHeight="1" thickBot="1">
      <c r="A63" s="149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общая'!AF63/83.23*44.86</f>
        <v>0</v>
      </c>
      <c r="AG63" s="133"/>
    </row>
    <row r="64" spans="1:33" ht="22.5" customHeight="1" thickBot="1">
      <c r="A64" s="149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общая'!AF64/83.23*44.86</f>
        <v>0</v>
      </c>
      <c r="AG64" s="133">
        <f>AF64*L33</f>
        <v>0</v>
      </c>
    </row>
    <row r="65" spans="1:33" ht="25.5" customHeight="1" thickBot="1">
      <c r="A65" s="149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общая'!AF65/83.23*44.86</f>
        <v>0</v>
      </c>
      <c r="AG65" s="133">
        <f>AF65*L35</f>
        <v>0</v>
      </c>
    </row>
    <row r="66" spans="1:33" ht="22.5" customHeight="1" thickBot="1">
      <c r="A66" s="149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общая'!AF66/83.23*44.86</f>
        <v>0</v>
      </c>
      <c r="AG66" s="133">
        <f>AF66*L33</f>
        <v>0</v>
      </c>
    </row>
    <row r="67" spans="1:33" ht="22.5" customHeight="1" thickBot="1">
      <c r="A67" s="149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общая'!AF67/83.23*44.86</f>
        <v>0</v>
      </c>
      <c r="AG67" s="133">
        <f>AF67*L33</f>
        <v>0</v>
      </c>
    </row>
    <row r="68" spans="1:33" ht="22.5" customHeight="1" thickBot="1">
      <c r="A68" s="149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общая'!AF68/83.23*44.86</f>
        <v>0</v>
      </c>
      <c r="AG68" s="133">
        <f>AF68*L33</f>
        <v>0</v>
      </c>
    </row>
    <row r="69" spans="1:33" ht="22.5" customHeight="1" thickBot="1">
      <c r="A69" s="149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общая'!AF69/83.23*44.86</f>
        <v>0</v>
      </c>
      <c r="AG69" s="133">
        <f>AF69*L33</f>
        <v>0</v>
      </c>
    </row>
    <row r="70" spans="1:33" ht="22.5" customHeight="1" thickBot="1">
      <c r="A70" s="149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общая'!AF70/83.23*44.86</f>
        <v>0</v>
      </c>
      <c r="AG70" s="133">
        <f>AF70*L33</f>
        <v>0</v>
      </c>
    </row>
    <row r="71" spans="1:33" ht="22.5" customHeight="1" thickBot="1">
      <c r="A71" s="149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общая'!AF71/83.23*44.86</f>
        <v>0</v>
      </c>
      <c r="AG71" s="133">
        <f>AF71*L33</f>
        <v>0</v>
      </c>
    </row>
    <row r="72" spans="1:33" ht="22.5" customHeight="1" thickBot="1">
      <c r="A72" s="149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общая'!AF72/83.23*44.86</f>
        <v>0</v>
      </c>
      <c r="AG72" s="133">
        <f>AF72*L33</f>
        <v>0</v>
      </c>
    </row>
    <row r="73" spans="1:33" ht="22.5" hidden="1" customHeight="1">
      <c r="A73" s="87">
        <f>'83,23 общая'!A73</f>
        <v>0</v>
      </c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4"/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</row>
    <row r="74" spans="1:33" ht="22.5" hidden="1" customHeight="1">
      <c r="A74" s="87">
        <f>'83,23 общая'!A74</f>
        <v>0</v>
      </c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4"/>
      <c r="AE74" s="131">
        <f>AD74*AF74*L33</f>
        <v>0</v>
      </c>
      <c r="AF74" s="132">
        <f t="shared" si="1"/>
        <v>0</v>
      </c>
      <c r="AG74" s="133">
        <f>AF74*L33</f>
        <v>0</v>
      </c>
    </row>
    <row r="75" spans="1:33" ht="22.5" hidden="1" customHeight="1">
      <c r="A75" s="87">
        <f>'83,23 общая'!A75</f>
        <v>0</v>
      </c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4"/>
      <c r="AE75" s="131">
        <f>AD75*AF75*L33</f>
        <v>0</v>
      </c>
      <c r="AF75" s="132">
        <f t="shared" si="1"/>
        <v>0</v>
      </c>
      <c r="AG75" s="133">
        <f>AF75*L33</f>
        <v>0</v>
      </c>
    </row>
    <row r="76" spans="1:33" ht="22.5" hidden="1" customHeight="1">
      <c r="A76" s="87">
        <f>'83,23 общая'!A76</f>
        <v>0</v>
      </c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4"/>
      <c r="AE76" s="131">
        <f>AD76*AF76*L33</f>
        <v>0</v>
      </c>
      <c r="AF76" s="132">
        <f t="shared" si="1"/>
        <v>0</v>
      </c>
      <c r="AG76" s="133">
        <f>AF76*L33</f>
        <v>0</v>
      </c>
    </row>
    <row r="77" spans="1:33" ht="22.5" hidden="1" customHeight="1">
      <c r="A77" s="87">
        <f>'83,23 общая'!A77</f>
        <v>0</v>
      </c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4"/>
      <c r="AE77" s="131">
        <f>AD77*AF77*L33</f>
        <v>0</v>
      </c>
      <c r="AF77" s="132">
        <f t="shared" si="1"/>
        <v>0</v>
      </c>
      <c r="AG77" s="133">
        <f>AF77*L33</f>
        <v>0</v>
      </c>
    </row>
    <row r="78" spans="1:33" ht="22.5" hidden="1" customHeight="1">
      <c r="A78" s="87">
        <f>'83,23 общая'!A78</f>
        <v>0</v>
      </c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4"/>
      <c r="AE78" s="131">
        <f>AD78*AF78*L33</f>
        <v>0</v>
      </c>
      <c r="AF78" s="132">
        <f t="shared" si="1"/>
        <v>0</v>
      </c>
      <c r="AG78" s="133">
        <f>AF78*L33</f>
        <v>0</v>
      </c>
    </row>
    <row r="79" spans="1:33" ht="22.5" hidden="1" customHeight="1" thickBot="1">
      <c r="A79" s="87">
        <f>'83,23 общая'!A79</f>
        <v>0</v>
      </c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40"/>
      <c r="AE79" s="131">
        <f>AD79*AF79*L33</f>
        <v>0</v>
      </c>
      <c r="AF79" s="132">
        <f t="shared" si="1"/>
        <v>0</v>
      </c>
      <c r="AG79" s="133">
        <f>AF79*L33</f>
        <v>0</v>
      </c>
    </row>
    <row r="80" spans="1:33" ht="30.75" customHeight="1">
      <c r="A80" s="230" t="s">
        <v>6</v>
      </c>
      <c r="B80" s="231"/>
      <c r="C80" s="232"/>
      <c r="D80" s="232"/>
      <c r="E80" s="141"/>
      <c r="F80" s="234" t="s">
        <v>61</v>
      </c>
      <c r="G80" s="234"/>
      <c r="H80" s="234"/>
      <c r="I80" s="235"/>
      <c r="J80" s="142"/>
      <c r="K80" s="93"/>
      <c r="L80" s="196" t="s">
        <v>5</v>
      </c>
      <c r="M80" s="196"/>
      <c r="N80" s="196"/>
      <c r="O80" s="196"/>
      <c r="P80" s="196"/>
      <c r="Q80" s="274" t="s">
        <v>60</v>
      </c>
      <c r="R80" s="274"/>
      <c r="S80" s="274"/>
      <c r="T80" s="274"/>
      <c r="U80" s="274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SUM(AE40:AE70)</f>
        <v>2966.285385125555</v>
      </c>
      <c r="AF80" s="144"/>
      <c r="AG80" s="104"/>
    </row>
    <row r="81" spans="1:33" ht="34.5" customHeight="1">
      <c r="A81" s="141"/>
      <c r="B81" s="141"/>
      <c r="C81" s="91" t="s">
        <v>22</v>
      </c>
      <c r="D81" s="141"/>
      <c r="E81" s="141"/>
      <c r="F81" s="194" t="s">
        <v>23</v>
      </c>
      <c r="G81" s="194"/>
      <c r="H81" s="194"/>
      <c r="I81" s="194"/>
      <c r="J81" s="142"/>
      <c r="K81" s="93"/>
      <c r="L81" s="212" t="s">
        <v>22</v>
      </c>
      <c r="M81" s="212"/>
      <c r="N81" s="212"/>
      <c r="O81" s="212"/>
      <c r="P81" s="212"/>
      <c r="Q81" s="194" t="s">
        <v>23</v>
      </c>
      <c r="R81" s="194"/>
      <c r="S81" s="194"/>
      <c r="T81" s="194"/>
      <c r="U81" s="141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</row>
    <row r="82" spans="1:33" ht="30" customHeight="1">
      <c r="A82" s="91"/>
      <c r="B82" s="91"/>
      <c r="C82" s="91"/>
      <c r="D82" s="142"/>
      <c r="E82" s="229"/>
      <c r="F82" s="229"/>
      <c r="G82" s="229"/>
      <c r="H82" s="229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3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6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6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6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7"/>
      <c r="E105" s="147"/>
      <c r="F105" s="147"/>
      <c r="G105" s="148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</row>
    <row r="106" spans="1:33" ht="30">
      <c r="A106" s="93"/>
      <c r="B106" s="93"/>
      <c r="C106" s="93"/>
      <c r="D106" s="147"/>
      <c r="E106" s="147"/>
      <c r="F106" s="147"/>
      <c r="G106" s="148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</row>
    <row r="107" spans="1:33" ht="30">
      <c r="A107" s="93"/>
      <c r="B107" s="93"/>
      <c r="C107" s="93"/>
      <c r="D107" s="147"/>
      <c r="E107" s="147"/>
      <c r="F107" s="147"/>
      <c r="G107" s="148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</row>
    <row r="108" spans="1:33" ht="30">
      <c r="A108" s="93"/>
      <c r="B108" s="93"/>
      <c r="C108" s="93"/>
      <c r="D108" s="147"/>
      <c r="E108" s="147"/>
      <c r="F108" s="147"/>
      <c r="G108" s="148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</row>
    <row r="109" spans="1:33" ht="30">
      <c r="A109" s="93"/>
      <c r="B109" s="93"/>
      <c r="C109" s="93"/>
      <c r="D109" s="147"/>
      <c r="E109" s="147"/>
      <c r="F109" s="147"/>
      <c r="G109" s="148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</row>
    <row r="110" spans="1:33" ht="30">
      <c r="A110" s="93"/>
      <c r="B110" s="93"/>
      <c r="C110" s="93"/>
      <c r="D110" s="147"/>
      <c r="E110" s="147"/>
      <c r="F110" s="147"/>
      <c r="G110" s="148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</row>
    <row r="111" spans="1:33" ht="30">
      <c r="A111" s="93"/>
      <c r="B111" s="93"/>
      <c r="C111" s="93"/>
      <c r="D111" s="147"/>
      <c r="E111" s="147"/>
      <c r="F111" s="147"/>
      <c r="G111" s="148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</row>
    <row r="112" spans="1:33" ht="30">
      <c r="A112" s="93"/>
      <c r="B112" s="93"/>
      <c r="C112" s="93"/>
      <c r="D112" s="147"/>
      <c r="E112" s="147"/>
      <c r="F112" s="147"/>
      <c r="G112" s="148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</row>
    <row r="113" spans="1:33" ht="30">
      <c r="A113" s="93"/>
      <c r="B113" s="93"/>
      <c r="C113" s="93"/>
      <c r="D113" s="147"/>
      <c r="E113" s="147"/>
      <c r="F113" s="147"/>
      <c r="G113" s="148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</row>
    <row r="114" spans="1:33" ht="30">
      <c r="A114" s="93"/>
      <c r="B114" s="93"/>
      <c r="C114" s="93"/>
      <c r="D114" s="147"/>
      <c r="E114" s="147"/>
      <c r="F114" s="147"/>
      <c r="G114" s="148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</row>
    <row r="115" spans="1:33" ht="30">
      <c r="A115" s="93"/>
      <c r="B115" s="93"/>
      <c r="C115" s="93"/>
      <c r="D115" s="147"/>
      <c r="E115" s="147"/>
      <c r="F115" s="147"/>
      <c r="G115" s="148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</row>
    <row r="116" spans="1:33" ht="30">
      <c r="A116" s="93"/>
      <c r="B116" s="93"/>
      <c r="C116" s="93"/>
      <c r="D116" s="147"/>
      <c r="E116" s="147"/>
      <c r="F116" s="147"/>
      <c r="G116" s="148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</row>
    <row r="117" spans="1:33" ht="30">
      <c r="A117" s="93"/>
      <c r="B117" s="93"/>
      <c r="C117" s="93"/>
      <c r="D117" s="147"/>
      <c r="E117" s="147"/>
      <c r="F117" s="147"/>
      <c r="G117" s="148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</row>
    <row r="118" spans="1:33" ht="30">
      <c r="A118" s="93"/>
      <c r="B118" s="93"/>
      <c r="C118" s="93"/>
      <c r="D118" s="147"/>
      <c r="E118" s="147"/>
      <c r="F118" s="147"/>
      <c r="G118" s="148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</row>
    <row r="119" spans="1:33" ht="30">
      <c r="A119" s="93"/>
      <c r="B119" s="93"/>
      <c r="C119" s="93"/>
      <c r="D119" s="147"/>
      <c r="E119" s="147"/>
      <c r="F119" s="147"/>
      <c r="G119" s="148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</row>
    <row r="120" spans="1:33" ht="30">
      <c r="A120" s="93"/>
      <c r="B120" s="93"/>
      <c r="C120" s="93"/>
      <c r="D120" s="147"/>
      <c r="E120" s="147"/>
      <c r="F120" s="147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</row>
    <row r="121" spans="1:33" ht="30">
      <c r="A121" s="93"/>
      <c r="B121" s="93"/>
      <c r="C121" s="93"/>
      <c r="D121" s="147"/>
      <c r="E121" s="147"/>
      <c r="F121" s="147"/>
      <c r="G121" s="148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</row>
    <row r="122" spans="1:33" ht="30">
      <c r="A122" s="93"/>
      <c r="B122" s="93"/>
      <c r="C122" s="93"/>
      <c r="D122" s="147"/>
      <c r="E122" s="147"/>
      <c r="F122" s="147"/>
      <c r="G122" s="148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</row>
    <row r="123" spans="1:33" ht="30">
      <c r="A123" s="93"/>
      <c r="B123" s="93"/>
      <c r="C123" s="93"/>
      <c r="D123" s="147"/>
      <c r="E123" s="147"/>
      <c r="F123" s="147"/>
      <c r="G123" s="148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</row>
    <row r="124" spans="1:33" ht="30">
      <c r="A124" s="93"/>
      <c r="B124" s="93"/>
      <c r="C124" s="93"/>
      <c r="D124" s="147"/>
      <c r="E124" s="147"/>
      <c r="F124" s="147"/>
      <c r="G124" s="148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</row>
    <row r="125" spans="1:33" ht="30">
      <c r="A125" s="93"/>
      <c r="B125" s="93"/>
      <c r="C125" s="93"/>
      <c r="D125" s="147"/>
      <c r="E125" s="147"/>
      <c r="F125" s="147"/>
      <c r="G125" s="148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</row>
    <row r="126" spans="1:33" ht="30">
      <c r="A126" s="93"/>
      <c r="B126" s="93"/>
      <c r="C126" s="93"/>
      <c r="D126" s="147"/>
      <c r="E126" s="147"/>
      <c r="F126" s="147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</row>
    <row r="127" spans="1:33" ht="30">
      <c r="A127" s="93"/>
      <c r="B127" s="93"/>
      <c r="C127" s="93"/>
      <c r="D127" s="147"/>
      <c r="E127" s="147"/>
      <c r="F127" s="147"/>
      <c r="G127" s="148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</row>
    <row r="128" spans="1:33" ht="30">
      <c r="A128" s="93"/>
      <c r="B128" s="93"/>
      <c r="C128" s="93"/>
      <c r="D128" s="147"/>
      <c r="E128" s="147"/>
      <c r="F128" s="147"/>
      <c r="G128" s="148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</row>
    <row r="129" spans="1:33" ht="30">
      <c r="A129" s="93"/>
      <c r="B129" s="93"/>
      <c r="C129" s="93"/>
      <c r="D129" s="147"/>
      <c r="E129" s="147"/>
      <c r="F129" s="147"/>
      <c r="G129" s="148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</row>
    <row r="130" spans="1:33" ht="30">
      <c r="A130" s="93"/>
      <c r="B130" s="93"/>
      <c r="C130" s="93"/>
      <c r="D130" s="147"/>
      <c r="E130" s="147"/>
      <c r="F130" s="147"/>
      <c r="G130" s="148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</row>
    <row r="131" spans="1:33" ht="30">
      <c r="A131" s="93"/>
      <c r="B131" s="93"/>
      <c r="C131" s="93"/>
      <c r="D131" s="147"/>
      <c r="E131" s="147"/>
      <c r="F131" s="147"/>
      <c r="G131" s="148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</row>
    <row r="132" spans="1:33" ht="30">
      <c r="A132" s="93"/>
      <c r="B132" s="93"/>
      <c r="C132" s="93"/>
      <c r="D132" s="147"/>
      <c r="E132" s="147"/>
      <c r="F132" s="147"/>
      <c r="G132" s="148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</row>
    <row r="133" spans="1:33" ht="30">
      <c r="A133" s="93"/>
      <c r="B133" s="93"/>
      <c r="C133" s="93"/>
      <c r="D133" s="147"/>
      <c r="E133" s="147"/>
      <c r="F133" s="147"/>
      <c r="G133" s="148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</row>
    <row r="134" spans="1:33" ht="30">
      <c r="A134" s="93"/>
      <c r="B134" s="93"/>
      <c r="C134" s="93"/>
      <c r="D134" s="147"/>
      <c r="E134" s="147"/>
      <c r="F134" s="147"/>
      <c r="G134" s="148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</row>
    <row r="135" spans="1:33" ht="30">
      <c r="A135" s="93"/>
      <c r="B135" s="93"/>
      <c r="C135" s="93"/>
      <c r="D135" s="147"/>
      <c r="E135" s="147"/>
      <c r="F135" s="147"/>
      <c r="G135" s="148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</row>
    <row r="136" spans="1:33" ht="30">
      <c r="A136" s="93"/>
      <c r="B136" s="93"/>
      <c r="C136" s="93"/>
      <c r="D136" s="147"/>
      <c r="E136" s="147"/>
      <c r="F136" s="147"/>
      <c r="G136" s="148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</row>
    <row r="137" spans="1:33" ht="30">
      <c r="A137" s="93"/>
      <c r="B137" s="93"/>
      <c r="C137" s="93"/>
      <c r="D137" s="147"/>
      <c r="E137" s="147"/>
      <c r="F137" s="147"/>
      <c r="G137" s="148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</row>
    <row r="138" spans="1:33" ht="30">
      <c r="A138" s="93"/>
      <c r="B138" s="93"/>
      <c r="C138" s="93"/>
      <c r="D138" s="147"/>
      <c r="E138" s="147"/>
      <c r="F138" s="147"/>
      <c r="G138" s="148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</row>
    <row r="139" spans="1:33" ht="30">
      <c r="A139" s="93"/>
      <c r="B139" s="93"/>
      <c r="C139" s="93"/>
      <c r="D139" s="147"/>
      <c r="E139" s="147"/>
      <c r="F139" s="147"/>
      <c r="G139" s="148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</row>
    <row r="140" spans="1:33" ht="30">
      <c r="A140" s="93"/>
      <c r="B140" s="93"/>
      <c r="C140" s="93"/>
      <c r="D140" s="147"/>
      <c r="E140" s="147"/>
      <c r="F140" s="147"/>
      <c r="G140" s="148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</row>
    <row r="141" spans="1:33" ht="30">
      <c r="A141" s="93"/>
      <c r="B141" s="93"/>
      <c r="C141" s="93"/>
      <c r="D141" s="147"/>
      <c r="E141" s="147"/>
      <c r="F141" s="147"/>
      <c r="G141" s="148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</row>
    <row r="142" spans="1:33" ht="30">
      <c r="A142" s="93"/>
      <c r="B142" s="93"/>
      <c r="C142" s="93"/>
      <c r="D142" s="147"/>
      <c r="E142" s="147"/>
      <c r="F142" s="147"/>
      <c r="G142" s="148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</row>
    <row r="143" spans="1:33" ht="30">
      <c r="A143" s="93"/>
      <c r="B143" s="93"/>
      <c r="C143" s="93"/>
      <c r="D143" s="147"/>
      <c r="E143" s="147"/>
      <c r="F143" s="147"/>
      <c r="G143" s="148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</row>
    <row r="144" spans="1:33" ht="30">
      <c r="A144" s="93"/>
      <c r="B144" s="93"/>
      <c r="C144" s="93"/>
      <c r="D144" s="147"/>
      <c r="E144" s="147"/>
      <c r="F144" s="147"/>
      <c r="G144" s="148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</row>
    <row r="145" spans="1:33" ht="30">
      <c r="A145" s="93"/>
      <c r="B145" s="93"/>
      <c r="C145" s="93"/>
      <c r="D145" s="147"/>
      <c r="E145" s="147"/>
      <c r="F145" s="147"/>
      <c r="G145" s="148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L31:M31"/>
    <mergeCell ref="B32:C32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0" zoomScale="51" zoomScaleNormal="60" zoomScaleSheetLayoutView="51" workbookViewId="0">
      <selection activeCell="A37" sqref="A37:G39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5.42578125" customWidth="1"/>
    <col min="7" max="7" width="16" style="8" customWidth="1"/>
    <col min="8" max="8" width="14.28515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197"/>
      <c r="C3" s="197"/>
      <c r="D3" s="197"/>
      <c r="E3" s="197"/>
      <c r="F3" s="22"/>
      <c r="G3" s="291" t="s">
        <v>63</v>
      </c>
      <c r="H3" s="291"/>
      <c r="I3" s="291"/>
      <c r="J3" s="291"/>
      <c r="K3" s="291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92" t="s">
        <v>0</v>
      </c>
      <c r="C11" s="292"/>
      <c r="D11" s="292"/>
      <c r="E11" s="292"/>
      <c r="F11" s="22"/>
      <c r="G11" s="293" t="s">
        <v>1</v>
      </c>
      <c r="H11" s="293"/>
      <c r="I11" s="293"/>
      <c r="J11" s="293"/>
      <c r="K11" s="293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2" t="str">
        <f>P13</f>
        <v>11.11.22.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94" t="s">
        <v>47</v>
      </c>
      <c r="AG12" s="295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75" t="s">
        <v>66</v>
      </c>
      <c r="Q13" s="275"/>
      <c r="R13" s="275"/>
      <c r="S13" s="275"/>
      <c r="T13" s="275"/>
      <c r="U13" s="275"/>
      <c r="V13" s="275"/>
      <c r="W13" s="275"/>
      <c r="X13" s="22"/>
      <c r="Y13" s="21"/>
      <c r="Z13" s="21"/>
      <c r="AA13" s="21"/>
      <c r="AB13" s="21"/>
      <c r="AC13" s="21"/>
      <c r="AD13" s="22"/>
      <c r="AE13" s="22"/>
      <c r="AF13" s="294">
        <v>504202</v>
      </c>
      <c r="AG13" s="295"/>
    </row>
    <row r="14" spans="1:33" ht="23.25" customHeight="1">
      <c r="A14" s="244" t="s">
        <v>13</v>
      </c>
      <c r="B14" s="244"/>
      <c r="C14" s="244"/>
      <c r="D14" s="244" t="s">
        <v>16</v>
      </c>
      <c r="E14" s="244"/>
      <c r="F14" s="244" t="s">
        <v>27</v>
      </c>
      <c r="G14" s="244"/>
      <c r="H14" s="244" t="s">
        <v>28</v>
      </c>
      <c r="I14" s="244"/>
      <c r="J14" s="244" t="s">
        <v>46</v>
      </c>
      <c r="K14" s="244"/>
      <c r="L14" s="244" t="s">
        <v>17</v>
      </c>
      <c r="M14" s="244"/>
      <c r="N14" s="30"/>
      <c r="O14" s="21"/>
      <c r="P14" s="31"/>
      <c r="Q14" s="186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96"/>
      <c r="AG14" s="296"/>
    </row>
    <row r="15" spans="1:33" ht="12.6" hidden="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30"/>
      <c r="O15" s="21"/>
      <c r="P15" s="34"/>
      <c r="Q15" s="34"/>
      <c r="R15" s="34"/>
      <c r="S15" s="276" t="s">
        <v>29</v>
      </c>
      <c r="T15" s="276"/>
      <c r="U15" s="276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96"/>
      <c r="AG15" s="296"/>
    </row>
    <row r="16" spans="1:33" ht="12.6" hidden="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30"/>
      <c r="O16" s="21"/>
      <c r="P16" s="34"/>
      <c r="Q16" s="34"/>
      <c r="R16" s="34"/>
      <c r="S16" s="276" t="s">
        <v>30</v>
      </c>
      <c r="T16" s="276"/>
      <c r="U16" s="276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96"/>
      <c r="AG16" s="296"/>
    </row>
    <row r="17" spans="1:33" ht="12.6" hidden="1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30"/>
      <c r="O17" s="21"/>
      <c r="P17" s="34"/>
      <c r="Q17" s="34"/>
      <c r="R17" s="34"/>
      <c r="S17" s="276" t="s">
        <v>31</v>
      </c>
      <c r="T17" s="276"/>
      <c r="U17" s="276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96"/>
      <c r="AG17" s="296"/>
    </row>
    <row r="18" spans="1:33" ht="12.6" hidden="1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30"/>
      <c r="O18" s="21"/>
      <c r="P18" s="34"/>
      <c r="Q18" s="34"/>
      <c r="R18" s="34"/>
      <c r="S18" s="276" t="s">
        <v>32</v>
      </c>
      <c r="T18" s="276"/>
      <c r="U18" s="276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96"/>
      <c r="AG18" s="296"/>
    </row>
    <row r="19" spans="1:33" ht="12.6" hidden="1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30"/>
      <c r="O19" s="21"/>
      <c r="P19" s="34"/>
      <c r="Q19" s="34"/>
      <c r="R19" s="34"/>
      <c r="S19" s="276" t="s">
        <v>33</v>
      </c>
      <c r="T19" s="276"/>
      <c r="U19" s="276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96"/>
      <c r="AG19" s="296"/>
    </row>
    <row r="20" spans="1:33" ht="12.6" hidden="1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30"/>
      <c r="O20" s="21"/>
      <c r="P20" s="34"/>
      <c r="Q20" s="34"/>
      <c r="R20" s="34"/>
      <c r="S20" s="276" t="s">
        <v>34</v>
      </c>
      <c r="T20" s="276"/>
      <c r="U20" s="276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96"/>
      <c r="AG20" s="296"/>
    </row>
    <row r="21" spans="1:33" ht="12.6" hidden="1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30"/>
      <c r="O21" s="21"/>
      <c r="P21" s="34"/>
      <c r="Q21" s="34"/>
      <c r="R21" s="34"/>
      <c r="S21" s="276" t="s">
        <v>35</v>
      </c>
      <c r="T21" s="276"/>
      <c r="U21" s="276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96"/>
      <c r="AG21" s="296"/>
    </row>
    <row r="22" spans="1:33" ht="12.6" hidden="1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30"/>
      <c r="O22" s="21"/>
      <c r="P22" s="34"/>
      <c r="Q22" s="34"/>
      <c r="R22" s="34"/>
      <c r="S22" s="276" t="s">
        <v>36</v>
      </c>
      <c r="T22" s="276"/>
      <c r="U22" s="276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96"/>
      <c r="AG22" s="296"/>
    </row>
    <row r="23" spans="1:33" ht="12.6" hidden="1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30"/>
      <c r="O23" s="21"/>
      <c r="P23" s="34"/>
      <c r="Q23" s="34"/>
      <c r="R23" s="34"/>
      <c r="S23" s="276" t="s">
        <v>37</v>
      </c>
      <c r="T23" s="276"/>
      <c r="U23" s="276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96"/>
      <c r="AG23" s="296"/>
    </row>
    <row r="24" spans="1:33" ht="12.6" hidden="1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30"/>
      <c r="O24" s="21"/>
      <c r="P24" s="34"/>
      <c r="Q24" s="34"/>
      <c r="R24" s="34"/>
      <c r="S24" s="276" t="s">
        <v>38</v>
      </c>
      <c r="T24" s="276"/>
      <c r="U24" s="276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96"/>
      <c r="AG24" s="296"/>
    </row>
    <row r="25" spans="1:33" ht="12.6" hidden="1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30"/>
      <c r="O25" s="21"/>
      <c r="P25" s="34"/>
      <c r="Q25" s="34"/>
      <c r="R25" s="34"/>
      <c r="S25" s="276" t="s">
        <v>39</v>
      </c>
      <c r="T25" s="276"/>
      <c r="U25" s="276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96"/>
      <c r="AG25" s="296"/>
    </row>
    <row r="26" spans="1:33" ht="12.6" hidden="1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30"/>
      <c r="O26" s="21"/>
      <c r="P26" s="34"/>
      <c r="Q26" s="34"/>
      <c r="R26" s="34"/>
      <c r="S26" s="276" t="s">
        <v>40</v>
      </c>
      <c r="T26" s="276"/>
      <c r="U26" s="276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96"/>
      <c r="AG26" s="296"/>
    </row>
    <row r="27" spans="1:33" ht="24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96"/>
      <c r="AG27" s="296"/>
    </row>
    <row r="28" spans="1:33" ht="62.25" customHeight="1">
      <c r="A28" s="179" t="s">
        <v>14</v>
      </c>
      <c r="B28" s="244" t="s">
        <v>15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30"/>
      <c r="O28" s="30"/>
      <c r="P28" s="184" t="s">
        <v>18</v>
      </c>
      <c r="Q28" s="185"/>
      <c r="R28" s="13"/>
      <c r="S28" s="209" t="s">
        <v>55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21"/>
      <c r="AD28" s="22"/>
      <c r="AE28" s="22"/>
      <c r="AF28" s="286">
        <v>2066463</v>
      </c>
      <c r="AG28" s="286"/>
    </row>
    <row r="29" spans="1:33" ht="16.5" customHeight="1">
      <c r="A29" s="183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7"/>
      <c r="AG29" s="288"/>
    </row>
    <row r="30" spans="1:33" ht="27" customHeight="1">
      <c r="A30" s="20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32"/>
      <c r="O30" s="32"/>
      <c r="P30" s="180" t="s">
        <v>2</v>
      </c>
      <c r="Q30" s="36"/>
      <c r="R30" s="181"/>
      <c r="S30" s="181"/>
      <c r="T30" s="32"/>
      <c r="U30" s="32"/>
      <c r="V30" s="32"/>
      <c r="W30" s="197"/>
      <c r="X30" s="197"/>
      <c r="Y30" s="197"/>
      <c r="Z30" s="197"/>
      <c r="AA30" s="197"/>
      <c r="AB30" s="197"/>
      <c r="AC30" s="21"/>
      <c r="AD30" s="22"/>
      <c r="AE30" s="22"/>
      <c r="AF30" s="289"/>
      <c r="AG30" s="290"/>
    </row>
    <row r="31" spans="1:33" ht="30.75" customHeight="1">
      <c r="A31" s="106" t="s">
        <v>56</v>
      </c>
      <c r="B31" s="210"/>
      <c r="C31" s="210"/>
      <c r="D31" s="210">
        <v>83.23</v>
      </c>
      <c r="E31" s="210"/>
      <c r="F31" s="210">
        <v>66</v>
      </c>
      <c r="G31" s="210"/>
      <c r="H31" s="210"/>
      <c r="I31" s="210"/>
      <c r="J31" s="210"/>
      <c r="K31" s="210"/>
      <c r="L31" s="210"/>
      <c r="M31" s="210"/>
      <c r="N31" s="32"/>
      <c r="O31" s="32"/>
      <c r="P31" s="180" t="s">
        <v>19</v>
      </c>
      <c r="Q31" s="36"/>
      <c r="R31" s="181"/>
      <c r="S31" s="36"/>
      <c r="T31" s="36" t="s">
        <v>20</v>
      </c>
      <c r="U31" s="182"/>
      <c r="V31" s="198" t="s">
        <v>60</v>
      </c>
      <c r="W31" s="199"/>
      <c r="X31" s="199"/>
      <c r="Y31" s="199"/>
      <c r="Z31" s="199"/>
      <c r="AA31" s="199"/>
      <c r="AB31" s="199"/>
      <c r="AC31" s="21"/>
      <c r="AD31" s="33"/>
      <c r="AE31" s="33"/>
      <c r="AF31" s="11"/>
      <c r="AG31" s="11"/>
    </row>
    <row r="32" spans="1:33" ht="0.75" customHeight="1">
      <c r="A32" s="10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215"/>
      <c r="I33" s="215"/>
      <c r="J33" s="216">
        <f>AE80/F31</f>
        <v>83.385324242424232</v>
      </c>
      <c r="K33" s="216"/>
      <c r="L33" s="217"/>
      <c r="M33" s="217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80" t="s">
        <v>4</v>
      </c>
      <c r="B34" s="281"/>
      <c r="C34" s="281"/>
      <c r="D34" s="284" t="s">
        <v>11</v>
      </c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60" t="s">
        <v>21</v>
      </c>
      <c r="AG34" s="261"/>
    </row>
    <row r="35" spans="1:33" ht="21.75" customHeight="1">
      <c r="A35" s="282"/>
      <c r="B35" s="283"/>
      <c r="C35" s="283"/>
      <c r="D35" s="279" t="s">
        <v>44</v>
      </c>
      <c r="E35" s="279"/>
      <c r="F35" s="279"/>
      <c r="G35" s="279"/>
      <c r="H35" s="279"/>
      <c r="I35" s="279" t="s">
        <v>45</v>
      </c>
      <c r="J35" s="279"/>
      <c r="K35" s="279"/>
      <c r="L35" s="279"/>
      <c r="M35" s="27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62"/>
      <c r="AG35" s="263"/>
    </row>
    <row r="36" spans="1:33" s="2" customFormat="1" ht="27" customHeight="1">
      <c r="A36" s="277" t="s">
        <v>12</v>
      </c>
      <c r="B36" s="278"/>
      <c r="C36" s="278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2"/>
      <c r="AG36" s="263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62</v>
      </c>
      <c r="F37" s="43" t="s">
        <v>68</v>
      </c>
      <c r="G37" s="44" t="s">
        <v>69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300</v>
      </c>
      <c r="E39" s="55">
        <v>50</v>
      </c>
      <c r="F39" s="55">
        <v>200</v>
      </c>
      <c r="G39" s="56" t="s">
        <v>64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70</v>
      </c>
      <c r="B40" s="61"/>
      <c r="C40" s="62" t="s">
        <v>48</v>
      </c>
      <c r="D40" s="63">
        <v>0.05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734.31</v>
      </c>
      <c r="AE40" s="67">
        <f>AF40*AD40</f>
        <v>2423.2229999999995</v>
      </c>
      <c r="AF40" s="68">
        <v>3.3</v>
      </c>
      <c r="AG40" s="69">
        <f>AF40*L33</f>
        <v>0</v>
      </c>
    </row>
    <row r="41" spans="1:33" ht="30.75" customHeight="1">
      <c r="A41" s="38" t="s">
        <v>71</v>
      </c>
      <c r="B41" s="57"/>
      <c r="C41" s="62" t="s">
        <v>48</v>
      </c>
      <c r="D41" s="63">
        <v>0.01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197.74</v>
      </c>
      <c r="AE41" s="67">
        <f t="shared" ref="AE41:AE72" si="0">AF41*AD41</f>
        <v>130.50840000000002</v>
      </c>
      <c r="AF41" s="68">
        <v>0.66</v>
      </c>
      <c r="AG41" s="69">
        <f>AF41*L33</f>
        <v>0</v>
      </c>
    </row>
    <row r="42" spans="1:33" ht="27" customHeight="1">
      <c r="A42" s="38" t="s">
        <v>65</v>
      </c>
      <c r="B42" s="57"/>
      <c r="C42" s="62" t="s">
        <v>48</v>
      </c>
      <c r="D42" s="63">
        <v>0.23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38</v>
      </c>
      <c r="AE42" s="67">
        <f t="shared" si="0"/>
        <v>577.6</v>
      </c>
      <c r="AF42" s="68">
        <v>15.2</v>
      </c>
      <c r="AG42" s="69">
        <f>AF42*L33</f>
        <v>0</v>
      </c>
    </row>
    <row r="43" spans="1:33" ht="29.25" customHeight="1">
      <c r="A43" s="38" t="s">
        <v>72</v>
      </c>
      <c r="B43" s="57"/>
      <c r="C43" s="62" t="s">
        <v>48</v>
      </c>
      <c r="D43" s="63">
        <v>0.03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35</v>
      </c>
      <c r="AE43" s="67">
        <f t="shared" si="0"/>
        <v>70</v>
      </c>
      <c r="AF43" s="68">
        <v>2</v>
      </c>
      <c r="AG43" s="69">
        <f>AF43*L33</f>
        <v>0</v>
      </c>
    </row>
    <row r="44" spans="1:33" ht="30" customHeight="1">
      <c r="A44" s="38" t="s">
        <v>73</v>
      </c>
      <c r="B44" s="57"/>
      <c r="C44" s="62" t="s">
        <v>48</v>
      </c>
      <c r="D44" s="63">
        <v>0.04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60</v>
      </c>
      <c r="AE44" s="67">
        <f t="shared" si="0"/>
        <v>158.4</v>
      </c>
      <c r="AF44" s="68">
        <v>2.64</v>
      </c>
      <c r="AG44" s="69">
        <f>AF44*L33</f>
        <v>0</v>
      </c>
    </row>
    <row r="45" spans="1:33" ht="30" customHeight="1">
      <c r="A45" s="38" t="s">
        <v>54</v>
      </c>
      <c r="B45" s="57"/>
      <c r="C45" s="62" t="s">
        <v>48</v>
      </c>
      <c r="D45" s="63">
        <v>3.0000000000000001E-3</v>
      </c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25</v>
      </c>
      <c r="AE45" s="67">
        <f t="shared" si="0"/>
        <v>5</v>
      </c>
      <c r="AF45" s="68">
        <v>0.2</v>
      </c>
      <c r="AG45" s="69">
        <f>AF45*L33</f>
        <v>0</v>
      </c>
    </row>
    <row r="46" spans="1:33" ht="29.25" customHeight="1">
      <c r="A46" s="38" t="s">
        <v>62</v>
      </c>
      <c r="B46" s="57"/>
      <c r="C46" s="62" t="s">
        <v>48</v>
      </c>
      <c r="D46" s="63"/>
      <c r="E46" s="64">
        <v>0.05</v>
      </c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54</v>
      </c>
      <c r="AE46" s="67">
        <f t="shared" si="0"/>
        <v>178.2</v>
      </c>
      <c r="AF46" s="68">
        <v>3.3</v>
      </c>
      <c r="AG46" s="69">
        <f>AF46*L33</f>
        <v>0</v>
      </c>
    </row>
    <row r="47" spans="1:33" ht="30" customHeight="1">
      <c r="A47" s="38" t="s">
        <v>74</v>
      </c>
      <c r="B47" s="57"/>
      <c r="C47" s="62" t="s">
        <v>48</v>
      </c>
      <c r="D47" s="63"/>
      <c r="E47" s="64"/>
      <c r="F47" s="64">
        <v>0.02</v>
      </c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150</v>
      </c>
      <c r="AE47" s="67">
        <f t="shared" si="0"/>
        <v>195</v>
      </c>
      <c r="AF47" s="68">
        <v>1.3</v>
      </c>
      <c r="AG47" s="69">
        <f>AF47*L33</f>
        <v>0</v>
      </c>
    </row>
    <row r="48" spans="1:33" ht="30" customHeight="1">
      <c r="A48" s="38" t="s">
        <v>53</v>
      </c>
      <c r="B48" s="57"/>
      <c r="C48" s="62" t="s">
        <v>48</v>
      </c>
      <c r="D48" s="63"/>
      <c r="E48" s="64"/>
      <c r="F48" s="64">
        <v>2.5000000000000001E-2</v>
      </c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>
        <v>110</v>
      </c>
      <c r="AE48" s="67">
        <f t="shared" si="0"/>
        <v>181.5</v>
      </c>
      <c r="AF48" s="68">
        <v>1.65</v>
      </c>
      <c r="AG48" s="69">
        <f>AF48*L33</f>
        <v>0</v>
      </c>
    </row>
    <row r="49" spans="1:33" ht="30" customHeight="1">
      <c r="A49" s="38" t="s">
        <v>69</v>
      </c>
      <c r="B49" s="57"/>
      <c r="C49" s="62" t="s">
        <v>48</v>
      </c>
      <c r="D49" s="63"/>
      <c r="E49" s="64"/>
      <c r="F49" s="64"/>
      <c r="G49" s="64">
        <v>0.2</v>
      </c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>
        <v>120</v>
      </c>
      <c r="AE49" s="67">
        <f t="shared" si="0"/>
        <v>1584</v>
      </c>
      <c r="AF49" s="68">
        <v>13.2</v>
      </c>
      <c r="AG49" s="69">
        <f>AF49*L33</f>
        <v>0</v>
      </c>
    </row>
    <row r="50" spans="1:33" ht="30.75" customHeight="1">
      <c r="A50" s="38"/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/>
      <c r="AE50" s="67">
        <f t="shared" si="0"/>
        <v>0</v>
      </c>
      <c r="AF50" s="68"/>
      <c r="AG50" s="69">
        <f>AF50*L33</f>
        <v>0</v>
      </c>
    </row>
    <row r="51" spans="1:33" ht="29.25" customHeight="1">
      <c r="A51" s="38"/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/>
      <c r="AE51" s="67">
        <f t="shared" si="0"/>
        <v>0</v>
      </c>
      <c r="AF51" s="68"/>
      <c r="AG51" s="69">
        <f>AF51*L33</f>
        <v>0</v>
      </c>
    </row>
    <row r="52" spans="1:33" ht="25.5" customHeight="1">
      <c r="A52" s="38"/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67">
        <f t="shared" si="0"/>
        <v>0</v>
      </c>
      <c r="AF52" s="192"/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91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91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67" t="s">
        <v>6</v>
      </c>
      <c r="B80" s="268"/>
      <c r="C80" s="269"/>
      <c r="D80" s="269"/>
      <c r="E80" s="79"/>
      <c r="F80" s="298" t="s">
        <v>61</v>
      </c>
      <c r="G80" s="298"/>
      <c r="H80" s="298"/>
      <c r="I80" s="299"/>
      <c r="J80" s="80"/>
      <c r="K80" s="81"/>
      <c r="L80" s="273" t="s">
        <v>5</v>
      </c>
      <c r="M80" s="273"/>
      <c r="N80" s="273"/>
      <c r="O80" s="273"/>
      <c r="P80" s="273"/>
      <c r="Q80" s="285" t="s">
        <v>60</v>
      </c>
      <c r="R80" s="285"/>
      <c r="S80" s="285"/>
      <c r="T80" s="285"/>
      <c r="U80" s="285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5503.4313999999995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70" t="s">
        <v>23</v>
      </c>
      <c r="G81" s="270"/>
      <c r="H81" s="270"/>
      <c r="I81" s="270"/>
      <c r="J81" s="80"/>
      <c r="K81" s="81"/>
      <c r="L81" s="236" t="s">
        <v>22</v>
      </c>
      <c r="M81" s="236"/>
      <c r="N81" s="236"/>
      <c r="O81" s="236"/>
      <c r="P81" s="236"/>
      <c r="Q81" s="270" t="s">
        <v>23</v>
      </c>
      <c r="R81" s="270"/>
      <c r="S81" s="270"/>
      <c r="T81" s="270"/>
      <c r="U81" s="270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66"/>
      <c r="F82" s="266"/>
      <c r="G82" s="266"/>
      <c r="H82" s="26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B28:C28"/>
    <mergeCell ref="S22:U22"/>
    <mergeCell ref="B29:C29"/>
    <mergeCell ref="D29:E29"/>
    <mergeCell ref="F29:G29"/>
    <mergeCell ref="H29:I29"/>
    <mergeCell ref="J29:K29"/>
    <mergeCell ref="L29:M29"/>
    <mergeCell ref="J31:K31"/>
    <mergeCell ref="L31:M31"/>
    <mergeCell ref="J32:K32"/>
    <mergeCell ref="L32:M32"/>
    <mergeCell ref="AF28:AG28"/>
    <mergeCell ref="AF29:AG3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