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2760" yWindow="32760" windowWidth="19420" windowHeight="8330" tabRatio="771"/>
  </bookViews>
  <sheets>
    <sheet name="922 код 23,42руб " sheetId="65" r:id="rId1"/>
    <sheet name="919 код 14,95руб" sheetId="64" r:id="rId2"/>
    <sheet name="920 код 44,86руб" sheetId="63" r:id="rId3"/>
    <sheet name="83,23 общая" sheetId="62" r:id="rId4"/>
  </sheets>
  <definedNames>
    <definedName name="_xlnm.Print_Titles" localSheetId="3">'83,23 общая'!$34:$39</definedName>
    <definedName name="_xlnm.Print_Titles" localSheetId="1">'919 код 14,95руб'!$34:$39</definedName>
    <definedName name="_xlnm.Print_Titles" localSheetId="2">'920 код 44,86руб'!$34:$39</definedName>
    <definedName name="_xlnm.Print_Titles" localSheetId="0">'922 код 23,42руб '!$34:$39</definedName>
    <definedName name="_xlnm.Print_Area" localSheetId="3">'83,23 общая'!$A$1:$AI$86</definedName>
    <definedName name="_xlnm.Print_Area" localSheetId="1">'919 код 14,95руб'!$A$1:$AI$86</definedName>
    <definedName name="_xlnm.Print_Area" localSheetId="2">'920 код 44,86руб'!$A$1:$AI$86</definedName>
    <definedName name="_xlnm.Print_Area" localSheetId="0">'922 код 23,42руб '!$A$1:$AI$86</definedName>
  </definedNames>
  <calcPr calcId="125725" fullCalcOnLoad="1"/>
</workbook>
</file>

<file path=xl/calcChain.xml><?xml version="1.0" encoding="utf-8"?>
<calcChain xmlns="http://schemas.openxmlformats.org/spreadsheetml/2006/main">
  <c r="A51" i="63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51" i="64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51" i="65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F41"/>
  <c r="AF42"/>
  <c r="AG42"/>
  <c r="AF43"/>
  <c r="AG43"/>
  <c r="AF44"/>
  <c r="AG44" s="1"/>
  <c r="AF45"/>
  <c r="AG45" s="1"/>
  <c r="AF46"/>
  <c r="AG46" s="1"/>
  <c r="AF47"/>
  <c r="AF48"/>
  <c r="AE48"/>
  <c r="AG48"/>
  <c r="AF49"/>
  <c r="AG49" s="1"/>
  <c r="AF50"/>
  <c r="AG50" s="1"/>
  <c r="AF51"/>
  <c r="AG51" s="1"/>
  <c r="AF52"/>
  <c r="AE52" s="1"/>
  <c r="AF53"/>
  <c r="AF54"/>
  <c r="AG54"/>
  <c r="AF55"/>
  <c r="AG55"/>
  <c r="AF56"/>
  <c r="AF57"/>
  <c r="AE57" s="1"/>
  <c r="AF58"/>
  <c r="AE58" s="1"/>
  <c r="AF59"/>
  <c r="AF60"/>
  <c r="AF61"/>
  <c r="AF62"/>
  <c r="AF63"/>
  <c r="AE63" s="1"/>
  <c r="AF64"/>
  <c r="AE64" s="1"/>
  <c r="AF65"/>
  <c r="AE65" s="1"/>
  <c r="AF66"/>
  <c r="AF67"/>
  <c r="AF68"/>
  <c r="AG68"/>
  <c r="AF69"/>
  <c r="AG69" s="1"/>
  <c r="AF70"/>
  <c r="AF71"/>
  <c r="AD41"/>
  <c r="AE41" s="1"/>
  <c r="AD42"/>
  <c r="AE42" s="1"/>
  <c r="AD43"/>
  <c r="AE43" s="1"/>
  <c r="AD44"/>
  <c r="AD45"/>
  <c r="AE45" s="1"/>
  <c r="AD46"/>
  <c r="AE46" s="1"/>
  <c r="AD47"/>
  <c r="AE47" s="1"/>
  <c r="AD48"/>
  <c r="AD49"/>
  <c r="AE49"/>
  <c r="AD50"/>
  <c r="AD51"/>
  <c r="AE51" s="1"/>
  <c r="AD52"/>
  <c r="AD53"/>
  <c r="AE53" s="1"/>
  <c r="AD54"/>
  <c r="AD55"/>
  <c r="AE55"/>
  <c r="AD56"/>
  <c r="AE56"/>
  <c r="AD57"/>
  <c r="AD58"/>
  <c r="AD59"/>
  <c r="AE59" s="1"/>
  <c r="AD60"/>
  <c r="AE60"/>
  <c r="AD61"/>
  <c r="AE61"/>
  <c r="AD62"/>
  <c r="AE62" s="1"/>
  <c r="AD63"/>
  <c r="AD64"/>
  <c r="AD65"/>
  <c r="AD66"/>
  <c r="AE66" s="1"/>
  <c r="AD67"/>
  <c r="AE67" s="1"/>
  <c r="AD68"/>
  <c r="AD69"/>
  <c r="AD70"/>
  <c r="AE70" s="1"/>
  <c r="AD71"/>
  <c r="AE71" s="1"/>
  <c r="AD72"/>
  <c r="AD73"/>
  <c r="AD74"/>
  <c r="AE74" s="1"/>
  <c r="AD75"/>
  <c r="AE75" s="1"/>
  <c r="AD76"/>
  <c r="AD77"/>
  <c r="AD78"/>
  <c r="AE78" s="1"/>
  <c r="AD79"/>
  <c r="AE79" s="1"/>
  <c r="AF41" i="64"/>
  <c r="AG41" s="1"/>
  <c r="AF42"/>
  <c r="AF43"/>
  <c r="AG43"/>
  <c r="AF44"/>
  <c r="AG44"/>
  <c r="AF45"/>
  <c r="AE45" s="1"/>
  <c r="AF46"/>
  <c r="AG46"/>
  <c r="AF47"/>
  <c r="AG47"/>
  <c r="AF48"/>
  <c r="AG48"/>
  <c r="AF49"/>
  <c r="AE49" s="1"/>
  <c r="AF50"/>
  <c r="AE50"/>
  <c r="AF51"/>
  <c r="AF52"/>
  <c r="AF53"/>
  <c r="AE53" s="1"/>
  <c r="AF54"/>
  <c r="AE54" s="1"/>
  <c r="AF55"/>
  <c r="AF56"/>
  <c r="AF57"/>
  <c r="AF58"/>
  <c r="AE58" s="1"/>
  <c r="AF59"/>
  <c r="AE59" s="1"/>
  <c r="AF60"/>
  <c r="AE60"/>
  <c r="AF61"/>
  <c r="AF62"/>
  <c r="AE62"/>
  <c r="AF63"/>
  <c r="AE63" s="1"/>
  <c r="AF64"/>
  <c r="AF65"/>
  <c r="AG65" s="1"/>
  <c r="AF66"/>
  <c r="AF67"/>
  <c r="AE67"/>
  <c r="AF68"/>
  <c r="AG68" s="1"/>
  <c r="AF69"/>
  <c r="AE69"/>
  <c r="AF70"/>
  <c r="AF71"/>
  <c r="AE71" s="1"/>
  <c r="AD41"/>
  <c r="AE41" s="1"/>
  <c r="AD42"/>
  <c r="AE42" s="1"/>
  <c r="AD43"/>
  <c r="AD44"/>
  <c r="AE44" s="1"/>
  <c r="AD45"/>
  <c r="AD46"/>
  <c r="AE46" s="1"/>
  <c r="AD47"/>
  <c r="AE47" s="1"/>
  <c r="AD48"/>
  <c r="AD49"/>
  <c r="AD50"/>
  <c r="AD51"/>
  <c r="AE51" s="1"/>
  <c r="AD52"/>
  <c r="AE52"/>
  <c r="AD53"/>
  <c r="AD54"/>
  <c r="AD55"/>
  <c r="AE55"/>
  <c r="AD56"/>
  <c r="AE56" s="1"/>
  <c r="AD57"/>
  <c r="AE57"/>
  <c r="AD58"/>
  <c r="AD59"/>
  <c r="AD60"/>
  <c r="AD61"/>
  <c r="AE61" s="1"/>
  <c r="AD62"/>
  <c r="AD63"/>
  <c r="AD64"/>
  <c r="AE64"/>
  <c r="AD65"/>
  <c r="AD66"/>
  <c r="AD67"/>
  <c r="AD68"/>
  <c r="AD69"/>
  <c r="AD70"/>
  <c r="AE70"/>
  <c r="AD71"/>
  <c r="AD72"/>
  <c r="AF41" i="63"/>
  <c r="AE41"/>
  <c r="AF42"/>
  <c r="AG42"/>
  <c r="AF43"/>
  <c r="AG43"/>
  <c r="AF44"/>
  <c r="AG44" s="1"/>
  <c r="AF45"/>
  <c r="AF46"/>
  <c r="AG46"/>
  <c r="AF47"/>
  <c r="AE47"/>
  <c r="AF48"/>
  <c r="AG48" s="1"/>
  <c r="AF49"/>
  <c r="AG49" s="1"/>
  <c r="AF50"/>
  <c r="AE50" s="1"/>
  <c r="AF51"/>
  <c r="AF52"/>
  <c r="AE52"/>
  <c r="AF53"/>
  <c r="AE53" s="1"/>
  <c r="AF54"/>
  <c r="AG54" s="1"/>
  <c r="AF55"/>
  <c r="AE55" s="1"/>
  <c r="AF56"/>
  <c r="AF57"/>
  <c r="AE57"/>
  <c r="AF58"/>
  <c r="AE58" s="1"/>
  <c r="AF59"/>
  <c r="AE59" s="1"/>
  <c r="AF60"/>
  <c r="AE60" s="1"/>
  <c r="AF61"/>
  <c r="AF62"/>
  <c r="AF63"/>
  <c r="AE63" s="1"/>
  <c r="AF64"/>
  <c r="AF65"/>
  <c r="AG65" s="1"/>
  <c r="AF66"/>
  <c r="AE66" s="1"/>
  <c r="AF67"/>
  <c r="AG67" s="1"/>
  <c r="AF68"/>
  <c r="AF69"/>
  <c r="AE69" s="1"/>
  <c r="AF70"/>
  <c r="AG70" s="1"/>
  <c r="AF71"/>
  <c r="AG71" s="1"/>
  <c r="AD41"/>
  <c r="AD42"/>
  <c r="AD43"/>
  <c r="AE43"/>
  <c r="AD44"/>
  <c r="AD45"/>
  <c r="AE45" s="1"/>
  <c r="AD46"/>
  <c r="AE46" s="1"/>
  <c r="AD47"/>
  <c r="AD48"/>
  <c r="AD49"/>
  <c r="AE49"/>
  <c r="AD50"/>
  <c r="AD51"/>
  <c r="AE51" s="1"/>
  <c r="AD52"/>
  <c r="AD53"/>
  <c r="AD54"/>
  <c r="AD55"/>
  <c r="AD56"/>
  <c r="AE56"/>
  <c r="AD57"/>
  <c r="AD58"/>
  <c r="AD59"/>
  <c r="AD60"/>
  <c r="AD61"/>
  <c r="AE61" s="1"/>
  <c r="AD62"/>
  <c r="AE62" s="1"/>
  <c r="AD63"/>
  <c r="AD64"/>
  <c r="AE64"/>
  <c r="AD65"/>
  <c r="AD66"/>
  <c r="AD67"/>
  <c r="AD68"/>
  <c r="AE68" s="1"/>
  <c r="AD69"/>
  <c r="AD70"/>
  <c r="AE70" s="1"/>
  <c r="AD71"/>
  <c r="AD72"/>
  <c r="AE51" i="62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G53" i="65"/>
  <c r="AF40"/>
  <c r="AE40" s="1"/>
  <c r="P13"/>
  <c r="AG67" i="64"/>
  <c r="AG69"/>
  <c r="AG70"/>
  <c r="AF40"/>
  <c r="AG40"/>
  <c r="P13"/>
  <c r="P13" i="63"/>
  <c r="A12" i="62"/>
  <c r="A12" i="64"/>
  <c r="AG64" i="63"/>
  <c r="AG69"/>
  <c r="AF40"/>
  <c r="AG40"/>
  <c r="F31" i="65"/>
  <c r="F31" i="64"/>
  <c r="F31" i="63"/>
  <c r="A41" i="65"/>
  <c r="A42"/>
  <c r="A43"/>
  <c r="A44"/>
  <c r="A45"/>
  <c r="A46"/>
  <c r="A47"/>
  <c r="A48"/>
  <c r="A49"/>
  <c r="A50"/>
  <c r="A40"/>
  <c r="A41" i="64"/>
  <c r="A42"/>
  <c r="A43"/>
  <c r="A44"/>
  <c r="A45"/>
  <c r="A46"/>
  <c r="A47"/>
  <c r="A48"/>
  <c r="A49"/>
  <c r="A50"/>
  <c r="A40"/>
  <c r="A41" i="63"/>
  <c r="A42"/>
  <c r="A43"/>
  <c r="A44"/>
  <c r="A45"/>
  <c r="A46"/>
  <c r="A47"/>
  <c r="A48"/>
  <c r="A49"/>
  <c r="A50"/>
  <c r="A73"/>
  <c r="A74"/>
  <c r="A75"/>
  <c r="A76"/>
  <c r="A77"/>
  <c r="A78"/>
  <c r="A79"/>
  <c r="A40"/>
  <c r="AD40" i="65"/>
  <c r="AD40" i="64"/>
  <c r="AD40" i="63"/>
  <c r="AE80" i="64"/>
  <c r="AE41" i="62"/>
  <c r="AE42"/>
  <c r="AE43"/>
  <c r="AE44"/>
  <c r="AE45"/>
  <c r="AE46"/>
  <c r="AE47"/>
  <c r="AE48"/>
  <c r="AE49"/>
  <c r="AE50"/>
  <c r="AE40"/>
  <c r="AF79" i="65"/>
  <c r="AF78"/>
  <c r="AG78"/>
  <c r="AF77"/>
  <c r="AG76"/>
  <c r="AF76"/>
  <c r="AE76"/>
  <c r="AF75"/>
  <c r="AF74"/>
  <c r="AG74"/>
  <c r="AF73"/>
  <c r="AG73"/>
  <c r="AF79" i="63"/>
  <c r="AE79"/>
  <c r="AF78"/>
  <c r="AG78"/>
  <c r="AE78"/>
  <c r="AF77"/>
  <c r="AG77"/>
  <c r="AF76"/>
  <c r="AF75"/>
  <c r="AG75"/>
  <c r="AF74"/>
  <c r="AG74"/>
  <c r="AE74"/>
  <c r="AF73"/>
  <c r="AG73"/>
  <c r="AG57" i="62"/>
  <c r="AG66"/>
  <c r="AG67"/>
  <c r="AG41"/>
  <c r="AG42"/>
  <c r="AG43"/>
  <c r="AG44"/>
  <c r="AG45"/>
  <c r="AG46"/>
  <c r="AG47"/>
  <c r="AG48"/>
  <c r="AG49"/>
  <c r="AG50"/>
  <c r="AG51"/>
  <c r="AG52"/>
  <c r="AG40"/>
  <c r="AF76"/>
  <c r="AE76"/>
  <c r="AF75"/>
  <c r="AG75"/>
  <c r="AF74"/>
  <c r="AG68"/>
  <c r="AG71" i="65"/>
  <c r="AF72" i="62"/>
  <c r="AE72"/>
  <c r="AF73"/>
  <c r="AF73" i="64"/>
  <c r="AG73" s="1"/>
  <c r="AF77" i="62"/>
  <c r="AF77" i="64"/>
  <c r="AE77" s="1"/>
  <c r="AF78" i="62"/>
  <c r="AF78" i="64"/>
  <c r="AG78" s="1"/>
  <c r="AF79" i="62"/>
  <c r="AG53"/>
  <c r="AG54"/>
  <c r="AG79" i="63"/>
  <c r="AE73"/>
  <c r="AE73" i="65"/>
  <c r="AG75"/>
  <c r="AG79"/>
  <c r="AG71" i="62"/>
  <c r="AG73"/>
  <c r="AE77"/>
  <c r="AG78"/>
  <c r="AE79"/>
  <c r="AE78"/>
  <c r="AG77"/>
  <c r="AE73"/>
  <c r="AG72"/>
  <c r="AF74" i="64"/>
  <c r="AE74" s="1"/>
  <c r="AE74" i="62"/>
  <c r="AF76" i="64"/>
  <c r="AG76"/>
  <c r="AG74" i="62"/>
  <c r="AF75" i="64"/>
  <c r="AE75" s="1"/>
  <c r="AG75"/>
  <c r="AE75" i="62"/>
  <c r="AE77" i="63"/>
  <c r="AG77" i="65"/>
  <c r="AE77"/>
  <c r="AG64" i="64"/>
  <c r="AE76"/>
  <c r="AG68" i="63"/>
  <c r="AG66" i="64"/>
  <c r="AE66"/>
  <c r="AG41" i="65"/>
  <c r="AG76" i="62"/>
  <c r="AF79" i="64"/>
  <c r="AE79"/>
  <c r="AG79" i="62"/>
  <c r="AE75" i="63"/>
  <c r="AG76"/>
  <c r="AE76"/>
  <c r="AF72"/>
  <c r="AE72" s="1"/>
  <c r="AG72"/>
  <c r="AE54"/>
  <c r="AE78" i="64"/>
  <c r="AF72"/>
  <c r="AE72" s="1"/>
  <c r="AG72"/>
  <c r="AF72" i="65"/>
  <c r="AG72" s="1"/>
  <c r="AG79" i="64"/>
  <c r="AE43"/>
  <c r="A12" i="63"/>
  <c r="AE48"/>
  <c r="AE40" i="64"/>
  <c r="AE80" i="62"/>
  <c r="J33"/>
  <c r="AE50" i="65"/>
  <c r="AG47"/>
  <c r="A12"/>
  <c r="AG41" i="63"/>
  <c r="AG50"/>
  <c r="AE68" i="65"/>
  <c r="AG66" i="63"/>
  <c r="AE73" i="64"/>
  <c r="AE40" i="63"/>
  <c r="AG70" i="65"/>
  <c r="AG47" i="63"/>
  <c r="AG51" i="64"/>
  <c r="AG74"/>
  <c r="AG77"/>
  <c r="AG42"/>
  <c r="AE42" i="63"/>
  <c r="AE48" i="64"/>
  <c r="AG50"/>
  <c r="AE54" i="65"/>
  <c r="AG40"/>
  <c r="AG45" i="63"/>
  <c r="AG71" i="64"/>
  <c r="AE80" i="65" l="1"/>
  <c r="J33" s="1"/>
  <c r="AE81" i="64"/>
  <c r="J33" s="1"/>
  <c r="AE67" i="63"/>
  <c r="AE44"/>
  <c r="AE80" s="1"/>
  <c r="J33" s="1"/>
  <c r="AE72" i="65"/>
  <c r="AE65" i="63"/>
  <c r="AE65" i="64"/>
  <c r="AE68"/>
  <c r="AG49"/>
  <c r="AG45"/>
  <c r="AE69" i="65"/>
  <c r="AE44"/>
  <c r="AE71" i="63"/>
  <c r="AG52" i="65"/>
</calcChain>
</file>

<file path=xl/sharedStrings.xml><?xml version="1.0" encoding="utf-8"?>
<sst xmlns="http://schemas.openxmlformats.org/spreadsheetml/2006/main" count="430" uniqueCount="79">
  <si>
    <t>(подпись)</t>
  </si>
  <si>
    <t>(расшифровка подписи)</t>
  </si>
  <si>
    <t>Структурное подразделение</t>
  </si>
  <si>
    <t>Всего</t>
  </si>
  <si>
    <t>Продукты питания</t>
  </si>
  <si>
    <t>Кладовщик</t>
  </si>
  <si>
    <t>Повар</t>
  </si>
  <si>
    <t>Утверждаю</t>
  </si>
  <si>
    <t>Код</t>
  </si>
  <si>
    <t>Единица измерения</t>
  </si>
  <si>
    <t>Наименование</t>
  </si>
  <si>
    <t>Количество продуктов питания, подлежащих закладке</t>
  </si>
  <si>
    <t>№ блюда по картотеке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</si>
  <si>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</si>
  <si>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</si>
  <si>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</si>
  <si>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Плановая стоимость одного дня</t>
  </si>
  <si>
    <t>Персонал (количество человек)</t>
  </si>
  <si>
    <t xml:space="preserve">Учреждение </t>
  </si>
  <si>
    <t xml:space="preserve">Материально ответственное </t>
  </si>
  <si>
    <t>лицо</t>
  </si>
  <si>
    <t>Расход продуктов питания (количество) операция</t>
  </si>
  <si>
    <t>подпись</t>
  </si>
  <si>
    <t>расшифровка подписи</t>
  </si>
  <si>
    <t>на персонал</t>
  </si>
  <si>
    <t>на    довольствующихся</t>
  </si>
  <si>
    <t>Утв. Приказом Минфина  РФ от 30 декабря 2008 г.  № 148н</t>
  </si>
  <si>
    <t>Количество довольствую-щихся по плановой стоимости одного дня</t>
  </si>
  <si>
    <t>Плановая стоимость на всех довольствую-щихся, руб.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</si>
  <si>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</si>
  <si>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</si>
  <si>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</si>
  <si>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</si>
  <si>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</si>
  <si>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</si>
  <si>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</si>
  <si>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</si>
  <si>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</si>
  <si>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</si>
  <si>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</si>
  <si>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</si>
  <si>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кг.</t>
  </si>
  <si>
    <t>цена</t>
  </si>
  <si>
    <t>стоимость</t>
  </si>
  <si>
    <t>завтрак</t>
  </si>
  <si>
    <t>обед</t>
  </si>
  <si>
    <t>Детодень</t>
  </si>
  <si>
    <t>Коды</t>
  </si>
  <si>
    <t>кг</t>
  </si>
  <si>
    <t>г</t>
  </si>
  <si>
    <t>выход- вес  порций</t>
  </si>
  <si>
    <t>Меню-раскладка на выдачу продуктов питания № _________</t>
  </si>
  <si>
    <t>Директор школы</t>
  </si>
  <si>
    <t>сахар</t>
  </si>
  <si>
    <t>соль</t>
  </si>
  <si>
    <t>МБОУ Скальнинская СОШ</t>
  </si>
  <si>
    <t xml:space="preserve">Начал. ОБЩАЯ </t>
  </si>
  <si>
    <t>Начал. 920 код</t>
  </si>
  <si>
    <t>Начал. 919 код</t>
  </si>
  <si>
    <t>Начал. 922 код</t>
  </si>
  <si>
    <t>Меркушева Е.В.</t>
  </si>
  <si>
    <t>Лунегова Н.А.</t>
  </si>
  <si>
    <t>хлеб</t>
  </si>
  <si>
    <t>А.В.Силагин</t>
  </si>
  <si>
    <t>грудка куриная</t>
  </si>
  <si>
    <t>масло растительное</t>
  </si>
  <si>
    <t>томат.паста</t>
  </si>
  <si>
    <t>лук</t>
  </si>
  <si>
    <t>морковь</t>
  </si>
  <si>
    <t>09.11.22.</t>
  </si>
  <si>
    <t>кура в соусе</t>
  </si>
  <si>
    <t>греча</t>
  </si>
  <si>
    <t>напиток из шиповника</t>
  </si>
  <si>
    <t>200</t>
  </si>
  <si>
    <t>мука</t>
  </si>
  <si>
    <t>чеснок</t>
  </si>
  <si>
    <t>сметана</t>
  </si>
  <si>
    <t>масло сливочное</t>
  </si>
  <si>
    <t>шиповник</t>
  </si>
</sst>
</file>

<file path=xl/styles.xml><?xml version="1.0" encoding="utf-8"?>
<styleSheet xmlns="http://schemas.openxmlformats.org/spreadsheetml/2006/main">
  <numFmts count="1">
    <numFmt numFmtId="174" formatCode="0.000"/>
  </numFmts>
  <fonts count="19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6"/>
      <name val="Arial Cyr"/>
      <charset val="204"/>
    </font>
    <font>
      <sz val="16"/>
      <name val="Times New Roman"/>
      <family val="1"/>
      <charset val="204"/>
    </font>
    <font>
      <sz val="18"/>
      <name val="Arial Cyr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u/>
      <sz val="20"/>
      <name val="Times New Roman"/>
      <family val="1"/>
      <charset val="204"/>
    </font>
    <font>
      <sz val="24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204"/>
    </font>
    <font>
      <u/>
      <sz val="22"/>
      <name val="Times New Roman"/>
      <family val="1"/>
      <charset val="204"/>
    </font>
    <font>
      <sz val="24"/>
      <name val="Arial Cyr"/>
      <charset val="204"/>
    </font>
    <font>
      <u/>
      <sz val="24"/>
      <name val="Times New Roman"/>
      <family val="1"/>
      <charset val="204"/>
    </font>
    <font>
      <sz val="26"/>
      <name val="Times New Roman"/>
      <family val="1"/>
      <charset val="204"/>
    </font>
    <font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Fill="1" applyProtection="1">
      <protection locked="0"/>
    </xf>
    <xf numFmtId="0" fontId="8" fillId="0" borderId="1" xfId="0" applyFont="1" applyBorder="1" applyAlignment="1" applyProtection="1">
      <protection locked="0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 applyProtection="1">
      <alignment horizontal="center"/>
      <protection locked="0"/>
    </xf>
    <xf numFmtId="49" fontId="8" fillId="3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/>
    <xf numFmtId="0" fontId="9" fillId="0" borderId="0" xfId="0" applyFont="1"/>
    <xf numFmtId="0" fontId="8" fillId="0" borderId="0" xfId="0" applyFont="1"/>
    <xf numFmtId="0" fontId="8" fillId="3" borderId="0" xfId="0" applyFont="1" applyFill="1"/>
    <xf numFmtId="0" fontId="10" fillId="0" borderId="0" xfId="0" applyFont="1" applyProtection="1">
      <protection locked="0"/>
    </xf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/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1" xfId="0" applyFont="1" applyBorder="1" applyAlignment="1"/>
    <xf numFmtId="0" fontId="8" fillId="0" borderId="0" xfId="0" applyFont="1" applyBorder="1"/>
    <xf numFmtId="0" fontId="11" fillId="0" borderId="2" xfId="0" applyFont="1" applyBorder="1" applyAlignment="1">
      <alignment vertical="center"/>
    </xf>
    <xf numFmtId="0" fontId="11" fillId="0" borderId="2" xfId="0" applyFont="1" applyBorder="1" applyAlignment="1" applyProtection="1">
      <alignment horizontal="left"/>
      <protection locked="0"/>
    </xf>
    <xf numFmtId="0" fontId="12" fillId="0" borderId="2" xfId="0" applyFont="1" applyBorder="1"/>
    <xf numFmtId="0" fontId="12" fillId="0" borderId="1" xfId="0" applyFont="1" applyBorder="1"/>
    <xf numFmtId="0" fontId="12" fillId="0" borderId="1" xfId="0" applyFont="1" applyBorder="1" applyAlignment="1">
      <alignment vertical="center" textRotation="90"/>
    </xf>
    <xf numFmtId="49" fontId="12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12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3" borderId="1" xfId="0" applyNumberFormat="1" applyFont="1" applyFill="1" applyBorder="1" applyAlignment="1" applyProtection="1">
      <alignment textRotation="90" wrapText="1"/>
      <protection locked="0"/>
    </xf>
    <xf numFmtId="49" fontId="12" fillId="0" borderId="1" xfId="0" applyNumberFormat="1" applyFont="1" applyBorder="1" applyAlignment="1" applyProtection="1">
      <alignment textRotation="90" wrapText="1"/>
      <protection locked="0"/>
    </xf>
    <xf numFmtId="49" fontId="12" fillId="0" borderId="1" xfId="0" applyNumberFormat="1" applyFont="1" applyBorder="1" applyAlignment="1" applyProtection="1">
      <alignment horizontal="left" textRotation="90" wrapText="1"/>
      <protection locked="0"/>
    </xf>
    <xf numFmtId="0" fontId="12" fillId="0" borderId="1" xfId="0" applyFont="1" applyBorder="1" applyAlignment="1">
      <alignment horizontal="center" vertical="center" textRotation="90" wrapText="1" readingOrder="1"/>
    </xf>
    <xf numFmtId="0" fontId="12" fillId="0" borderId="3" xfId="0" applyFont="1" applyBorder="1" applyAlignment="1">
      <alignment horizontal="center" vertical="center" textRotation="90" wrapText="1" readingOrder="1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49" fontId="12" fillId="3" borderId="1" xfId="0" applyNumberFormat="1" applyFont="1" applyFill="1" applyBorder="1" applyAlignment="1" applyProtection="1">
      <alignment horizontal="center"/>
      <protection locked="0"/>
    </xf>
    <xf numFmtId="49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left"/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174" fontId="12" fillId="0" borderId="1" xfId="0" applyNumberFormat="1" applyFont="1" applyBorder="1" applyAlignment="1">
      <alignment horizontal="center"/>
    </xf>
    <xf numFmtId="174" fontId="12" fillId="3" borderId="1" xfId="0" applyNumberFormat="1" applyFont="1" applyFill="1" applyBorder="1" applyAlignment="1" applyProtection="1">
      <alignment horizontal="center" vertical="justify"/>
      <protection locked="0"/>
    </xf>
    <xf numFmtId="174" fontId="12" fillId="0" borderId="1" xfId="0" applyNumberFormat="1" applyFont="1" applyBorder="1" applyAlignment="1" applyProtection="1">
      <alignment horizontal="center" vertical="justify"/>
      <protection locked="0"/>
    </xf>
    <xf numFmtId="2" fontId="13" fillId="0" borderId="4" xfId="0" applyNumberFormat="1" applyFont="1" applyBorder="1"/>
    <xf numFmtId="2" fontId="12" fillId="4" borderId="1" xfId="0" applyNumberFormat="1" applyFont="1" applyFill="1" applyBorder="1" applyAlignment="1">
      <alignment horizontal="center"/>
    </xf>
    <xf numFmtId="174" fontId="12" fillId="0" borderId="1" xfId="0" applyNumberFormat="1" applyFont="1" applyBorder="1" applyAlignment="1">
      <alignment horizontal="center" vertical="center"/>
    </xf>
    <xf numFmtId="174" fontId="12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/>
    <xf numFmtId="2" fontId="12" fillId="0" borderId="1" xfId="0" applyNumberFormat="1" applyFont="1" applyBorder="1" applyAlignment="1">
      <alignment horizontal="center"/>
    </xf>
    <xf numFmtId="0" fontId="13" fillId="0" borderId="1" xfId="0" applyFont="1" applyFill="1" applyBorder="1"/>
    <xf numFmtId="0" fontId="12" fillId="0" borderId="5" xfId="0" applyFont="1" applyBorder="1" applyAlignment="1" applyProtection="1">
      <alignment horizontal="left"/>
      <protection locked="0"/>
    </xf>
    <xf numFmtId="49" fontId="12" fillId="0" borderId="6" xfId="0" applyNumberFormat="1" applyFont="1" applyBorder="1" applyAlignment="1" applyProtection="1">
      <alignment horizontal="center"/>
      <protection locked="0"/>
    </xf>
    <xf numFmtId="174" fontId="12" fillId="0" borderId="6" xfId="0" applyNumberFormat="1" applyFont="1" applyBorder="1" applyAlignment="1">
      <alignment horizontal="center"/>
    </xf>
    <xf numFmtId="174" fontId="12" fillId="3" borderId="6" xfId="0" applyNumberFormat="1" applyFont="1" applyFill="1" applyBorder="1" applyAlignment="1" applyProtection="1">
      <alignment horizontal="center" vertical="justify"/>
      <protection locked="0"/>
    </xf>
    <xf numFmtId="174" fontId="12" fillId="0" borderId="6" xfId="0" applyNumberFormat="1" applyFont="1" applyBorder="1" applyAlignment="1" applyProtection="1">
      <alignment horizontal="center" vertical="justify"/>
      <protection locked="0"/>
    </xf>
    <xf numFmtId="2" fontId="12" fillId="0" borderId="6" xfId="0" applyNumberFormat="1" applyFont="1" applyBorder="1" applyAlignment="1">
      <alignment horizontal="center"/>
    </xf>
    <xf numFmtId="0" fontId="12" fillId="0" borderId="0" xfId="0" applyFont="1" applyAlignment="1">
      <alignment horizontal="center" vertical="justify"/>
    </xf>
    <xf numFmtId="0" fontId="14" fillId="0" borderId="0" xfId="0" applyFont="1" applyAlignment="1">
      <alignment horizontal="center" vertical="justify"/>
    </xf>
    <xf numFmtId="0" fontId="13" fillId="0" borderId="0" xfId="0" applyFont="1"/>
    <xf numFmtId="2" fontId="14" fillId="4" borderId="0" xfId="0" applyNumberFormat="1" applyFont="1" applyFill="1" applyAlignment="1">
      <alignment horizontal="center" vertical="justify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3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4" borderId="2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11" fillId="0" borderId="0" xfId="0" applyFont="1"/>
    <xf numFmtId="0" fontId="11" fillId="3" borderId="0" xfId="0" applyFont="1" applyFill="1"/>
    <xf numFmtId="0" fontId="15" fillId="0" borderId="0" xfId="0" applyFont="1"/>
    <xf numFmtId="0" fontId="16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0" borderId="0" xfId="0" applyFont="1" applyProtection="1">
      <protection locked="0"/>
    </xf>
    <xf numFmtId="0" fontId="11" fillId="0" borderId="0" xfId="0" applyFont="1" applyFill="1"/>
    <xf numFmtId="0" fontId="11" fillId="4" borderId="0" xfId="0" applyFont="1" applyFill="1"/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0" xfId="0" applyFont="1" applyBorder="1"/>
    <xf numFmtId="0" fontId="11" fillId="3" borderId="0" xfId="0" applyFont="1" applyFill="1" applyBorder="1" applyAlignment="1">
      <alignment horizontal="right"/>
    </xf>
    <xf numFmtId="0" fontId="11" fillId="0" borderId="1" xfId="0" applyFont="1" applyBorder="1" applyAlignment="1" applyProtection="1">
      <protection locked="0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 applyProtection="1">
      <alignment horizontal="center"/>
      <protection locked="0"/>
    </xf>
    <xf numFmtId="49" fontId="11" fillId="3" borderId="1" xfId="0" applyNumberFormat="1" applyFont="1" applyFill="1" applyBorder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11" fillId="3" borderId="1" xfId="0" applyNumberFormat="1" applyFont="1" applyFill="1" applyBorder="1" applyAlignment="1" applyProtection="1">
      <alignment textRotation="90" wrapText="1"/>
      <protection locked="0"/>
    </xf>
    <xf numFmtId="49" fontId="11" fillId="0" borderId="1" xfId="0" applyNumberFormat="1" applyFont="1" applyBorder="1" applyAlignment="1" applyProtection="1">
      <alignment textRotation="90" wrapText="1"/>
      <protection locked="0"/>
    </xf>
    <xf numFmtId="0" fontId="11" fillId="0" borderId="1" xfId="0" applyNumberFormat="1" applyFont="1" applyBorder="1" applyAlignment="1" applyProtection="1">
      <alignment textRotation="90" wrapText="1"/>
      <protection locked="0"/>
    </xf>
    <xf numFmtId="49" fontId="11" fillId="0" borderId="1" xfId="0" applyNumberFormat="1" applyFont="1" applyBorder="1" applyAlignment="1" applyProtection="1">
      <alignment horizontal="left" textRotation="90" wrapText="1"/>
      <protection locked="0"/>
    </xf>
    <xf numFmtId="0" fontId="11" fillId="0" borderId="1" xfId="0" applyFont="1" applyBorder="1" applyAlignment="1">
      <alignment horizontal="center" vertical="center" textRotation="90" wrapText="1" readingOrder="1"/>
    </xf>
    <xf numFmtId="0" fontId="11" fillId="0" borderId="3" xfId="0" applyFont="1" applyBorder="1" applyAlignment="1">
      <alignment horizontal="center" vertical="center" textRotation="90" wrapText="1" readingOrder="1"/>
    </xf>
    <xf numFmtId="0" fontId="11" fillId="3" borderId="1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11" fillId="0" borderId="1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174" fontId="11" fillId="0" borderId="1" xfId="0" applyNumberFormat="1" applyFont="1" applyBorder="1" applyAlignment="1">
      <alignment horizontal="center"/>
    </xf>
    <xf numFmtId="174" fontId="11" fillId="3" borderId="1" xfId="0" applyNumberFormat="1" applyFont="1" applyFill="1" applyBorder="1" applyAlignment="1" applyProtection="1">
      <alignment horizontal="center" vertical="justify"/>
      <protection locked="0"/>
    </xf>
    <xf numFmtId="174" fontId="11" fillId="0" borderId="1" xfId="0" applyNumberFormat="1" applyFont="1" applyBorder="1" applyAlignment="1" applyProtection="1">
      <alignment horizontal="center" vertical="justify"/>
      <protection locked="0"/>
    </xf>
    <xf numFmtId="2" fontId="15" fillId="4" borderId="4" xfId="0" applyNumberFormat="1" applyFont="1" applyFill="1" applyBorder="1"/>
    <xf numFmtId="2" fontId="11" fillId="4" borderId="1" xfId="0" applyNumberFormat="1" applyFont="1" applyFill="1" applyBorder="1" applyAlignment="1">
      <alignment horizontal="center"/>
    </xf>
    <xf numFmtId="174" fontId="11" fillId="4" borderId="1" xfId="0" applyNumberFormat="1" applyFont="1" applyFill="1" applyBorder="1" applyAlignment="1">
      <alignment horizontal="center" vertical="center"/>
    </xf>
    <xf numFmtId="174" fontId="11" fillId="0" borderId="3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  <xf numFmtId="0" fontId="15" fillId="0" borderId="1" xfId="0" applyFont="1" applyFill="1" applyBorder="1"/>
    <xf numFmtId="49" fontId="11" fillId="0" borderId="6" xfId="0" applyNumberFormat="1" applyFont="1" applyBorder="1" applyAlignment="1" applyProtection="1">
      <alignment horizontal="center"/>
      <protection locked="0"/>
    </xf>
    <xf numFmtId="174" fontId="11" fillId="0" borderId="6" xfId="0" applyNumberFormat="1" applyFont="1" applyBorder="1" applyAlignment="1">
      <alignment horizontal="center"/>
    </xf>
    <xf numFmtId="174" fontId="11" fillId="3" borderId="6" xfId="0" applyNumberFormat="1" applyFont="1" applyFill="1" applyBorder="1" applyAlignment="1" applyProtection="1">
      <alignment horizontal="center" vertical="justify"/>
      <protection locked="0"/>
    </xf>
    <xf numFmtId="174" fontId="11" fillId="0" borderId="6" xfId="0" applyNumberFormat="1" applyFont="1" applyBorder="1" applyAlignment="1" applyProtection="1">
      <alignment horizontal="center" vertical="justify"/>
      <protection locked="0"/>
    </xf>
    <xf numFmtId="2" fontId="11" fillId="0" borderId="6" xfId="0" applyNumberFormat="1" applyFont="1" applyBorder="1" applyAlignment="1">
      <alignment horizontal="center"/>
    </xf>
    <xf numFmtId="0" fontId="11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2" fontId="16" fillId="4" borderId="0" xfId="0" applyNumberFormat="1" applyFont="1" applyFill="1" applyAlignment="1">
      <alignment horizontal="center" vertical="justify"/>
    </xf>
    <xf numFmtId="0" fontId="16" fillId="4" borderId="0" xfId="0" applyFont="1" applyFill="1" applyAlignment="1">
      <alignment horizontal="center" vertical="justify"/>
    </xf>
    <xf numFmtId="0" fontId="11" fillId="3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7" fillId="4" borderId="2" xfId="0" applyFont="1" applyFill="1" applyBorder="1" applyAlignment="1" applyProtection="1">
      <alignment horizontal="left"/>
      <protection locked="0"/>
    </xf>
    <xf numFmtId="0" fontId="12" fillId="3" borderId="0" xfId="0" applyFont="1" applyFill="1"/>
    <xf numFmtId="0" fontId="14" fillId="0" borderId="0" xfId="0" applyFont="1" applyProtection="1"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0" borderId="0" xfId="0" applyFont="1" applyProtection="1">
      <protection locked="0"/>
    </xf>
    <xf numFmtId="0" fontId="12" fillId="0" borderId="0" xfId="0" applyFont="1" applyFill="1"/>
    <xf numFmtId="0" fontId="12" fillId="4" borderId="0" xfId="0" applyFont="1" applyFill="1"/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2" fillId="0" borderId="0" xfId="0" applyFont="1" applyAlignment="1"/>
    <xf numFmtId="0" fontId="12" fillId="0" borderId="0" xfId="0" applyFont="1" applyBorder="1"/>
    <xf numFmtId="0" fontId="12" fillId="3" borderId="0" xfId="0" applyFont="1" applyFill="1" applyBorder="1" applyAlignment="1">
      <alignment horizontal="right"/>
    </xf>
    <xf numFmtId="0" fontId="12" fillId="0" borderId="1" xfId="0" applyFont="1" applyBorder="1" applyAlignment="1" applyProtection="1">
      <protection locked="0"/>
    </xf>
    <xf numFmtId="0" fontId="12" fillId="0" borderId="1" xfId="0" applyFont="1" applyBorder="1" applyAlignment="1">
      <alignment wrapText="1"/>
    </xf>
    <xf numFmtId="0" fontId="12" fillId="4" borderId="2" xfId="0" applyFont="1" applyFill="1" applyBorder="1" applyAlignment="1" applyProtection="1">
      <alignment horizontal="left"/>
      <protection locked="0"/>
    </xf>
    <xf numFmtId="2" fontId="13" fillId="4" borderId="4" xfId="0" applyNumberFormat="1" applyFont="1" applyFill="1" applyBorder="1"/>
    <xf numFmtId="174" fontId="12" fillId="4" borderId="1" xfId="0" applyNumberFormat="1" applyFont="1" applyFill="1" applyBorder="1" applyAlignment="1">
      <alignment horizontal="center" vertical="center"/>
    </xf>
    <xf numFmtId="2" fontId="12" fillId="4" borderId="7" xfId="0" applyNumberFormat="1" applyFont="1" applyFill="1" applyBorder="1" applyAlignment="1">
      <alignment horizontal="center"/>
    </xf>
    <xf numFmtId="2" fontId="12" fillId="4" borderId="0" xfId="0" applyNumberFormat="1" applyFont="1" applyFill="1" applyBorder="1" applyAlignment="1">
      <alignment horizontal="center"/>
    </xf>
    <xf numFmtId="0" fontId="14" fillId="4" borderId="0" xfId="0" applyFont="1" applyFill="1" applyAlignment="1">
      <alignment horizontal="center" vertical="justify"/>
    </xf>
    <xf numFmtId="0" fontId="11" fillId="0" borderId="5" xfId="0" applyFont="1" applyBorder="1" applyAlignment="1" applyProtection="1">
      <alignment horizontal="left"/>
      <protection locked="0"/>
    </xf>
    <xf numFmtId="14" fontId="8" fillId="4" borderId="0" xfId="0" applyNumberFormat="1" applyFont="1" applyFill="1"/>
    <xf numFmtId="0" fontId="11" fillId="5" borderId="0" xfId="0" applyFont="1" applyFill="1" applyBorder="1" applyAlignment="1"/>
    <xf numFmtId="0" fontId="12" fillId="5" borderId="0" xfId="0" applyFont="1" applyFill="1" applyBorder="1" applyAlignment="1"/>
    <xf numFmtId="0" fontId="12" fillId="5" borderId="0" xfId="0" applyFont="1" applyFill="1" applyBorder="1" applyAlignment="1">
      <alignment horizontal="right"/>
    </xf>
    <xf numFmtId="0" fontId="12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right"/>
    </xf>
    <xf numFmtId="0" fontId="11" fillId="5" borderId="0" xfId="0" applyFont="1" applyFill="1" applyBorder="1" applyAlignment="1">
      <alignment horizontal="center"/>
    </xf>
    <xf numFmtId="0" fontId="18" fillId="0" borderId="1" xfId="0" applyFont="1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8" fillId="0" borderId="0" xfId="0" applyFont="1" applyBorder="1" applyAlignment="1" applyProtection="1">
      <protection locked="0"/>
    </xf>
    <xf numFmtId="0" fontId="18" fillId="0" borderId="1" xfId="0" applyFont="1" applyBorder="1"/>
    <xf numFmtId="0" fontId="18" fillId="0" borderId="0" xfId="0" applyFont="1" applyAlignment="1">
      <alignment horizontal="left"/>
    </xf>
    <xf numFmtId="0" fontId="18" fillId="0" borderId="0" xfId="0" applyFont="1"/>
    <xf numFmtId="49" fontId="8" fillId="0" borderId="0" xfId="0" applyNumberFormat="1" applyFont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/>
    <xf numFmtId="2" fontId="13" fillId="0" borderId="8" xfId="0" applyNumberFormat="1" applyFont="1" applyBorder="1"/>
    <xf numFmtId="174" fontId="18" fillId="0" borderId="1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horizontal="center" vertical="justify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6" fillId="0" borderId="9" xfId="0" applyFont="1" applyBorder="1" applyAlignment="1" applyProtection="1">
      <alignment horizontal="center" vertical="justify"/>
      <protection locked="0"/>
    </xf>
    <xf numFmtId="0" fontId="11" fillId="0" borderId="18" xfId="0" applyFont="1" applyBorder="1" applyAlignment="1" applyProtection="1">
      <alignment horizontal="center" vertical="justify"/>
      <protection locked="0"/>
    </xf>
    <xf numFmtId="0" fontId="0" fillId="0" borderId="18" xfId="0" applyBorder="1" applyAlignment="1">
      <alignment vertical="justify"/>
    </xf>
    <xf numFmtId="2" fontId="11" fillId="0" borderId="7" xfId="0" applyNumberFormat="1" applyFont="1" applyBorder="1" applyAlignment="1">
      <alignment horizontal="center"/>
    </xf>
    <xf numFmtId="2" fontId="11" fillId="4" borderId="7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6" xfId="0" applyFont="1" applyBorder="1" applyAlignment="1">
      <alignment horizontal="left" vertical="justify"/>
    </xf>
    <xf numFmtId="0" fontId="11" fillId="0" borderId="17" xfId="0" applyFont="1" applyBorder="1" applyAlignment="1">
      <alignment horizontal="left" vertical="justify"/>
    </xf>
    <xf numFmtId="0" fontId="11" fillId="0" borderId="2" xfId="0" applyFont="1" applyBorder="1" applyAlignment="1">
      <alignment horizontal="left" vertical="justify"/>
    </xf>
    <xf numFmtId="0" fontId="11" fillId="0" borderId="1" xfId="0" applyFont="1" applyBorder="1" applyAlignment="1">
      <alignment horizontal="left" vertical="justify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6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12" fillId="3" borderId="0" xfId="0" applyFont="1" applyFill="1" applyAlignment="1">
      <alignment horizontal="center" vertical="justify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12" fillId="0" borderId="18" xfId="0" applyFont="1" applyBorder="1" applyAlignment="1" applyProtection="1">
      <alignment horizontal="center" vertical="justify"/>
      <protection locked="0"/>
    </xf>
    <xf numFmtId="0" fontId="0" fillId="0" borderId="18" xfId="0" applyBorder="1" applyAlignment="1">
      <alignment horizontal="center" vertical="justify"/>
    </xf>
    <xf numFmtId="0" fontId="12" fillId="0" borderId="0" xfId="0" applyFont="1" applyAlignment="1">
      <alignment horizontal="center"/>
    </xf>
    <xf numFmtId="0" fontId="14" fillId="0" borderId="9" xfId="0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2" fontId="12" fillId="4" borderId="7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6" xfId="0" applyFont="1" applyBorder="1" applyAlignment="1">
      <alignment horizontal="left" vertical="justify"/>
    </xf>
    <xf numFmtId="0" fontId="12" fillId="0" borderId="17" xfId="0" applyFont="1" applyBorder="1" applyAlignment="1">
      <alignment horizontal="left" vertical="justify"/>
    </xf>
    <xf numFmtId="0" fontId="12" fillId="0" borderId="2" xfId="0" applyFont="1" applyBorder="1" applyAlignment="1">
      <alignment horizontal="left" vertical="justify"/>
    </xf>
    <xf numFmtId="0" fontId="12" fillId="0" borderId="1" xfId="0" applyFont="1" applyBorder="1" applyAlignment="1">
      <alignment horizontal="left" vertical="justify"/>
    </xf>
    <xf numFmtId="0" fontId="1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1" fillId="0" borderId="9" xfId="0" applyFont="1" applyBorder="1" applyAlignment="1" applyProtection="1">
      <alignment horizontal="center" vertical="justify"/>
      <protection locked="0"/>
    </xf>
    <xf numFmtId="0" fontId="8" fillId="0" borderId="0" xfId="0" applyFont="1" applyAlignment="1">
      <alignment horizontal="center"/>
    </xf>
    <xf numFmtId="0" fontId="12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8" fillId="3" borderId="1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left" vertical="justify"/>
    </xf>
    <xf numFmtId="0" fontId="8" fillId="0" borderId="17" xfId="0" applyFont="1" applyBorder="1" applyAlignment="1">
      <alignment horizontal="left" vertical="justify"/>
    </xf>
    <xf numFmtId="0" fontId="8" fillId="0" borderId="2" xfId="0" applyFont="1" applyBorder="1" applyAlignment="1">
      <alignment horizontal="left" vertical="justify"/>
    </xf>
    <xf numFmtId="0" fontId="8" fillId="0" borderId="1" xfId="0" applyFont="1" applyBorder="1" applyAlignment="1">
      <alignment horizontal="left" vertical="justify"/>
    </xf>
    <xf numFmtId="0" fontId="8" fillId="0" borderId="17" xfId="0" applyFont="1" applyBorder="1" applyAlignment="1">
      <alignment horizontal="center"/>
    </xf>
    <xf numFmtId="0" fontId="14" fillId="0" borderId="9" xfId="0" applyFont="1" applyBorder="1" applyAlignment="1" applyProtection="1">
      <alignment horizontal="center"/>
      <protection locked="0"/>
    </xf>
    <xf numFmtId="0" fontId="8" fillId="5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H639"/>
  <sheetViews>
    <sheetView showZeros="0" tabSelected="1" topLeftCell="A37" zoomScale="53" zoomScaleNormal="53" zoomScaleSheetLayoutView="80" workbookViewId="0">
      <selection activeCell="G54" sqref="G54"/>
    </sheetView>
  </sheetViews>
  <sheetFormatPr defaultRowHeight="12.5"/>
  <cols>
    <col min="1" max="1" width="38.1796875" customWidth="1"/>
    <col min="2" max="2" width="7.453125" customWidth="1"/>
    <col min="3" max="3" width="10.453125" customWidth="1"/>
    <col min="4" max="4" width="15.26953125" customWidth="1"/>
    <col min="5" max="5" width="13.453125" customWidth="1"/>
    <col min="6" max="6" width="14.54296875" customWidth="1"/>
    <col min="7" max="7" width="14.1796875" style="8" customWidth="1"/>
    <col min="8" max="8" width="17.453125" customWidth="1"/>
    <col min="9" max="9" width="12.81640625" customWidth="1"/>
    <col min="10" max="10" width="6.81640625" customWidth="1"/>
    <col min="11" max="11" width="6.7265625" customWidth="1"/>
    <col min="12" max="12" width="8.81640625" customWidth="1"/>
    <col min="13" max="13" width="6.7265625" customWidth="1"/>
    <col min="14" max="14" width="7.26953125" customWidth="1"/>
    <col min="15" max="15" width="7.1796875" customWidth="1"/>
    <col min="16" max="16" width="7.453125" customWidth="1"/>
    <col min="17" max="17" width="7.7265625" customWidth="1"/>
    <col min="18" max="18" width="6.7265625" customWidth="1"/>
    <col min="19" max="20" width="7.1796875" customWidth="1"/>
    <col min="21" max="21" width="7.54296875" customWidth="1"/>
    <col min="22" max="22" width="8" customWidth="1"/>
    <col min="23" max="23" width="7.54296875" customWidth="1"/>
    <col min="24" max="24" width="7" customWidth="1"/>
    <col min="25" max="25" width="7.26953125" customWidth="1"/>
    <col min="26" max="26" width="8" customWidth="1"/>
    <col min="27" max="27" width="7.26953125" customWidth="1"/>
    <col min="28" max="28" width="6.7265625" customWidth="1"/>
    <col min="29" max="29" width="7.1796875" customWidth="1"/>
    <col min="30" max="30" width="18.81640625" customWidth="1"/>
    <col min="31" max="31" width="16" customWidth="1"/>
    <col min="32" max="32" width="15.7265625" customWidth="1"/>
    <col min="33" max="33" width="18.1796875" customWidth="1"/>
  </cols>
  <sheetData>
    <row r="1" spans="1:33" ht="24" customHeight="1">
      <c r="A1" s="91"/>
      <c r="B1" s="91"/>
      <c r="C1" s="91" t="s">
        <v>7</v>
      </c>
      <c r="D1" s="91"/>
      <c r="E1" s="91"/>
      <c r="F1" s="91"/>
      <c r="G1" s="92"/>
      <c r="H1" s="92"/>
      <c r="I1" s="92"/>
      <c r="J1" s="92"/>
      <c r="K1" s="92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3"/>
      <c r="AA1" s="93"/>
      <c r="AB1" s="91"/>
      <c r="AC1" s="91" t="s">
        <v>26</v>
      </c>
      <c r="AD1" s="91"/>
      <c r="AE1" s="91"/>
      <c r="AF1" s="91"/>
      <c r="AG1" s="91"/>
    </row>
    <row r="2" spans="1:33" ht="3.75" hidden="1" customHeight="1">
      <c r="A2" s="91"/>
      <c r="B2" s="91"/>
      <c r="C2" s="91"/>
      <c r="D2" s="91"/>
      <c r="E2" s="91"/>
      <c r="F2" s="91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ht="24" customHeight="1">
      <c r="A3" s="91" t="s">
        <v>52</v>
      </c>
      <c r="B3" s="228"/>
      <c r="C3" s="228"/>
      <c r="D3" s="228"/>
      <c r="E3" s="228"/>
      <c r="F3" s="91"/>
      <c r="G3" s="229" t="s">
        <v>63</v>
      </c>
      <c r="H3" s="229"/>
      <c r="I3" s="229"/>
      <c r="J3" s="229"/>
      <c r="K3" s="229"/>
      <c r="L3" s="91"/>
      <c r="M3" s="91"/>
      <c r="N3" s="91" t="s">
        <v>51</v>
      </c>
      <c r="O3" s="91"/>
      <c r="P3" s="91"/>
      <c r="Q3" s="91"/>
      <c r="R3" s="91"/>
      <c r="S3" s="91"/>
      <c r="T3" s="91"/>
      <c r="U3" s="91"/>
      <c r="V3" s="91"/>
      <c r="W3" s="91"/>
      <c r="X3" s="91"/>
      <c r="Y3" s="94"/>
      <c r="Z3" s="91"/>
      <c r="AA3" s="91"/>
      <c r="AB3" s="91"/>
      <c r="AC3" s="91"/>
      <c r="AD3" s="95"/>
      <c r="AE3" s="91"/>
      <c r="AF3" s="91"/>
      <c r="AG3" s="91"/>
    </row>
    <row r="4" spans="1:33" ht="30.5" hidden="1">
      <c r="A4" s="91"/>
      <c r="B4" s="96"/>
      <c r="C4" s="96"/>
      <c r="D4" s="96"/>
      <c r="E4" s="96"/>
      <c r="F4" s="91"/>
      <c r="G4" s="97"/>
      <c r="H4" s="97"/>
      <c r="I4" s="97"/>
      <c r="J4" s="97"/>
      <c r="K4" s="97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8"/>
      <c r="Z4" s="91"/>
      <c r="AA4" s="91"/>
      <c r="AB4" s="91"/>
      <c r="AC4" s="91"/>
      <c r="AD4" s="95"/>
      <c r="AE4" s="91"/>
      <c r="AF4" s="91"/>
      <c r="AG4" s="91"/>
    </row>
    <row r="5" spans="1:33" ht="30.5" hidden="1">
      <c r="A5" s="91"/>
      <c r="B5" s="96"/>
      <c r="C5" s="96"/>
      <c r="D5" s="96"/>
      <c r="E5" s="96"/>
      <c r="F5" s="91"/>
      <c r="G5" s="97"/>
      <c r="H5" s="97"/>
      <c r="I5" s="97"/>
      <c r="J5" s="97"/>
      <c r="K5" s="97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8"/>
      <c r="Z5" s="91"/>
      <c r="AA5" s="91"/>
      <c r="AB5" s="91"/>
      <c r="AC5" s="91"/>
      <c r="AD5" s="95"/>
      <c r="AE5" s="91"/>
      <c r="AF5" s="91"/>
      <c r="AG5" s="91"/>
    </row>
    <row r="6" spans="1:33" ht="30.5" hidden="1">
      <c r="A6" s="91"/>
      <c r="B6" s="96"/>
      <c r="C6" s="96"/>
      <c r="D6" s="96"/>
      <c r="E6" s="96"/>
      <c r="F6" s="91"/>
      <c r="G6" s="97"/>
      <c r="H6" s="97"/>
      <c r="I6" s="97"/>
      <c r="J6" s="97"/>
      <c r="K6" s="97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8"/>
      <c r="Z6" s="91"/>
      <c r="AA6" s="91"/>
      <c r="AB6" s="91"/>
      <c r="AC6" s="91"/>
      <c r="AD6" s="95"/>
      <c r="AE6" s="91"/>
      <c r="AF6" s="91"/>
      <c r="AG6" s="91"/>
    </row>
    <row r="7" spans="1:33" ht="30.5" hidden="1">
      <c r="A7" s="91"/>
      <c r="B7" s="96"/>
      <c r="C7" s="96"/>
      <c r="D7" s="96"/>
      <c r="E7" s="96"/>
      <c r="F7" s="91"/>
      <c r="G7" s="97"/>
      <c r="H7" s="97"/>
      <c r="I7" s="97"/>
      <c r="J7" s="97"/>
      <c r="K7" s="97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8"/>
      <c r="Z7" s="91"/>
      <c r="AA7" s="91"/>
      <c r="AB7" s="91"/>
      <c r="AC7" s="91"/>
      <c r="AD7" s="95"/>
      <c r="AE7" s="91"/>
      <c r="AF7" s="91"/>
      <c r="AG7" s="91"/>
    </row>
    <row r="8" spans="1:33" ht="30.5" hidden="1">
      <c r="A8" s="91"/>
      <c r="B8" s="96"/>
      <c r="C8" s="96"/>
      <c r="D8" s="96"/>
      <c r="E8" s="96"/>
      <c r="F8" s="91"/>
      <c r="G8" s="97"/>
      <c r="H8" s="97"/>
      <c r="I8" s="97"/>
      <c r="J8" s="97"/>
      <c r="K8" s="97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8"/>
      <c r="Z8" s="91"/>
      <c r="AA8" s="91"/>
      <c r="AB8" s="91"/>
      <c r="AC8" s="91"/>
      <c r="AD8" s="95"/>
      <c r="AE8" s="91"/>
      <c r="AF8" s="91"/>
      <c r="AG8" s="91"/>
    </row>
    <row r="9" spans="1:33" ht="30.5" hidden="1">
      <c r="A9" s="91"/>
      <c r="B9" s="96"/>
      <c r="C9" s="96"/>
      <c r="D9" s="96"/>
      <c r="E9" s="96"/>
      <c r="F9" s="91"/>
      <c r="G9" s="97"/>
      <c r="H9" s="97"/>
      <c r="I9" s="97"/>
      <c r="J9" s="97"/>
      <c r="K9" s="97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8"/>
      <c r="Z9" s="91"/>
      <c r="AA9" s="91"/>
      <c r="AB9" s="91"/>
      <c r="AC9" s="91"/>
      <c r="AD9" s="95"/>
      <c r="AE9" s="91"/>
      <c r="AF9" s="91"/>
      <c r="AG9" s="91"/>
    </row>
    <row r="10" spans="1:33" ht="30.5" hidden="1">
      <c r="A10" s="91"/>
      <c r="B10" s="96"/>
      <c r="C10" s="96"/>
      <c r="D10" s="96"/>
      <c r="E10" s="96"/>
      <c r="F10" s="91"/>
      <c r="G10" s="97"/>
      <c r="H10" s="97"/>
      <c r="I10" s="97"/>
      <c r="J10" s="97"/>
      <c r="K10" s="97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8"/>
      <c r="Z10" s="91"/>
      <c r="AA10" s="91"/>
      <c r="AB10" s="91"/>
      <c r="AC10" s="91"/>
      <c r="AD10" s="95"/>
      <c r="AE10" s="91"/>
      <c r="AF10" s="91"/>
      <c r="AG10" s="91"/>
    </row>
    <row r="11" spans="1:33" ht="30.5">
      <c r="A11" s="91"/>
      <c r="B11" s="218" t="s">
        <v>0</v>
      </c>
      <c r="C11" s="218"/>
      <c r="D11" s="218"/>
      <c r="E11" s="218"/>
      <c r="F11" s="91"/>
      <c r="G11" s="230" t="s">
        <v>1</v>
      </c>
      <c r="H11" s="230"/>
      <c r="I11" s="230"/>
      <c r="J11" s="230"/>
      <c r="K11" s="230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9"/>
      <c r="AE11" s="91"/>
      <c r="AF11" s="91"/>
      <c r="AG11" s="91"/>
    </row>
    <row r="12" spans="1:33" ht="30.5">
      <c r="A12" s="100" t="str">
        <f>'83,23 общая'!A12</f>
        <v>09.11.22.</v>
      </c>
      <c r="B12" s="91"/>
      <c r="C12" s="91"/>
      <c r="D12" s="91"/>
      <c r="E12" s="91"/>
      <c r="F12" s="91"/>
      <c r="G12" s="92"/>
      <c r="H12" s="92"/>
      <c r="I12" s="92"/>
      <c r="J12" s="92"/>
      <c r="K12" s="92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226" t="s">
        <v>47</v>
      </c>
      <c r="AG12" s="227"/>
    </row>
    <row r="13" spans="1:33" ht="30.5">
      <c r="A13" s="91"/>
      <c r="B13" s="91"/>
      <c r="C13" s="91"/>
      <c r="D13" s="91"/>
      <c r="E13" s="91"/>
      <c r="F13" s="91"/>
      <c r="G13" s="92"/>
      <c r="H13" s="92"/>
      <c r="I13" s="92"/>
      <c r="J13" s="92"/>
      <c r="K13" s="92"/>
      <c r="L13" s="91"/>
      <c r="M13" s="91"/>
      <c r="N13" s="91"/>
      <c r="O13" s="91"/>
      <c r="P13" s="231" t="str">
        <f>'83,23 общая'!P13:W13</f>
        <v>09.11.22.</v>
      </c>
      <c r="Q13" s="231"/>
      <c r="R13" s="231"/>
      <c r="S13" s="231"/>
      <c r="T13" s="231"/>
      <c r="U13" s="231"/>
      <c r="V13" s="231"/>
      <c r="W13" s="231"/>
      <c r="X13" s="231"/>
      <c r="Y13" s="93"/>
      <c r="Z13" s="93"/>
      <c r="AA13" s="93"/>
      <c r="AB13" s="93"/>
      <c r="AC13" s="93"/>
      <c r="AD13" s="91"/>
      <c r="AE13" s="91"/>
      <c r="AF13" s="226">
        <v>504202</v>
      </c>
      <c r="AG13" s="227"/>
    </row>
    <row r="14" spans="1:33" ht="31.5" customHeight="1">
      <c r="A14" s="222" t="s">
        <v>13</v>
      </c>
      <c r="B14" s="222"/>
      <c r="C14" s="222"/>
      <c r="D14" s="222" t="s">
        <v>16</v>
      </c>
      <c r="E14" s="222"/>
      <c r="F14" s="222" t="s">
        <v>27</v>
      </c>
      <c r="G14" s="222"/>
      <c r="H14" s="222" t="s">
        <v>28</v>
      </c>
      <c r="I14" s="222"/>
      <c r="J14" s="222" t="s">
        <v>46</v>
      </c>
      <c r="K14" s="222"/>
      <c r="L14" s="222" t="s">
        <v>17</v>
      </c>
      <c r="M14" s="222"/>
      <c r="N14" s="101"/>
      <c r="O14" s="93"/>
      <c r="P14" s="177"/>
      <c r="Q14" s="178"/>
      <c r="R14" s="173"/>
      <c r="S14" s="224"/>
      <c r="T14" s="224"/>
      <c r="U14" s="224"/>
      <c r="V14" s="224"/>
      <c r="W14" s="224"/>
      <c r="X14" s="103"/>
      <c r="Y14" s="93"/>
      <c r="Z14" s="93"/>
      <c r="AA14" s="93"/>
      <c r="AB14" s="93"/>
      <c r="AC14" s="93"/>
      <c r="AD14" s="91"/>
      <c r="AE14" s="93"/>
      <c r="AF14" s="213"/>
      <c r="AG14" s="213"/>
    </row>
    <row r="15" spans="1:33" ht="12.65" hidden="1" customHeight="1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101"/>
      <c r="O15" s="93"/>
      <c r="P15" s="104"/>
      <c r="Q15" s="104"/>
      <c r="R15" s="104"/>
      <c r="S15" s="225" t="s">
        <v>29</v>
      </c>
      <c r="T15" s="225"/>
      <c r="U15" s="225"/>
      <c r="V15" s="104"/>
      <c r="W15" s="104"/>
      <c r="X15" s="104"/>
      <c r="Y15" s="93"/>
      <c r="Z15" s="93"/>
      <c r="AA15" s="93"/>
      <c r="AB15" s="93"/>
      <c r="AC15" s="93"/>
      <c r="AD15" s="91"/>
      <c r="AE15" s="93"/>
      <c r="AF15" s="213"/>
      <c r="AG15" s="213"/>
    </row>
    <row r="16" spans="1:33" ht="12.65" hidden="1" customHeight="1">
      <c r="A16" s="222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101"/>
      <c r="O16" s="93"/>
      <c r="P16" s="104"/>
      <c r="Q16" s="104"/>
      <c r="R16" s="104"/>
      <c r="S16" s="225" t="s">
        <v>30</v>
      </c>
      <c r="T16" s="225"/>
      <c r="U16" s="225"/>
      <c r="V16" s="104"/>
      <c r="W16" s="104"/>
      <c r="X16" s="104"/>
      <c r="Y16" s="93"/>
      <c r="Z16" s="93"/>
      <c r="AA16" s="93"/>
      <c r="AB16" s="93"/>
      <c r="AC16" s="93"/>
      <c r="AD16" s="91"/>
      <c r="AE16" s="93"/>
      <c r="AF16" s="213"/>
      <c r="AG16" s="213"/>
    </row>
    <row r="17" spans="1:33" ht="12.65" hidden="1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101"/>
      <c r="O17" s="93"/>
      <c r="P17" s="104"/>
      <c r="Q17" s="104"/>
      <c r="R17" s="104"/>
      <c r="S17" s="225" t="s">
        <v>31</v>
      </c>
      <c r="T17" s="225"/>
      <c r="U17" s="225"/>
      <c r="V17" s="104"/>
      <c r="W17" s="104"/>
      <c r="X17" s="104"/>
      <c r="Y17" s="93"/>
      <c r="Z17" s="93"/>
      <c r="AA17" s="93"/>
      <c r="AB17" s="93"/>
      <c r="AC17" s="93"/>
      <c r="AD17" s="91"/>
      <c r="AE17" s="93"/>
      <c r="AF17" s="213"/>
      <c r="AG17" s="213"/>
    </row>
    <row r="18" spans="1:33" ht="12.65" hidden="1" customHeight="1">
      <c r="A18" s="222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101"/>
      <c r="O18" s="93"/>
      <c r="P18" s="104"/>
      <c r="Q18" s="104"/>
      <c r="R18" s="104"/>
      <c r="S18" s="225" t="s">
        <v>32</v>
      </c>
      <c r="T18" s="225"/>
      <c r="U18" s="225"/>
      <c r="V18" s="104"/>
      <c r="W18" s="104"/>
      <c r="X18" s="104"/>
      <c r="Y18" s="93"/>
      <c r="Z18" s="93"/>
      <c r="AA18" s="93"/>
      <c r="AB18" s="93"/>
      <c r="AC18" s="93"/>
      <c r="AD18" s="91"/>
      <c r="AE18" s="93"/>
      <c r="AF18" s="213"/>
      <c r="AG18" s="213"/>
    </row>
    <row r="19" spans="1:33" ht="12.65" hidden="1" customHeight="1">
      <c r="A19" s="222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101"/>
      <c r="O19" s="93"/>
      <c r="P19" s="104"/>
      <c r="Q19" s="104"/>
      <c r="R19" s="104"/>
      <c r="S19" s="225" t="s">
        <v>33</v>
      </c>
      <c r="T19" s="225"/>
      <c r="U19" s="225"/>
      <c r="V19" s="104"/>
      <c r="W19" s="104"/>
      <c r="X19" s="104"/>
      <c r="Y19" s="93"/>
      <c r="Z19" s="93"/>
      <c r="AA19" s="93"/>
      <c r="AB19" s="93"/>
      <c r="AC19" s="93"/>
      <c r="AD19" s="91"/>
      <c r="AE19" s="93"/>
      <c r="AF19" s="213"/>
      <c r="AG19" s="213"/>
    </row>
    <row r="20" spans="1:33" ht="12.65" hidden="1" customHeight="1">
      <c r="A20" s="222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101"/>
      <c r="O20" s="93"/>
      <c r="P20" s="104"/>
      <c r="Q20" s="104"/>
      <c r="R20" s="104"/>
      <c r="S20" s="225" t="s">
        <v>34</v>
      </c>
      <c r="T20" s="225"/>
      <c r="U20" s="225"/>
      <c r="V20" s="104"/>
      <c r="W20" s="104"/>
      <c r="X20" s="104"/>
      <c r="Y20" s="93"/>
      <c r="Z20" s="93"/>
      <c r="AA20" s="93"/>
      <c r="AB20" s="93"/>
      <c r="AC20" s="93"/>
      <c r="AD20" s="91"/>
      <c r="AE20" s="93"/>
      <c r="AF20" s="213"/>
      <c r="AG20" s="213"/>
    </row>
    <row r="21" spans="1:33" ht="12.65" hidden="1" customHeight="1">
      <c r="A21" s="222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101"/>
      <c r="O21" s="93"/>
      <c r="P21" s="104"/>
      <c r="Q21" s="104"/>
      <c r="R21" s="104"/>
      <c r="S21" s="225" t="s">
        <v>35</v>
      </c>
      <c r="T21" s="225"/>
      <c r="U21" s="225"/>
      <c r="V21" s="104"/>
      <c r="W21" s="104"/>
      <c r="X21" s="104"/>
      <c r="Y21" s="93"/>
      <c r="Z21" s="93"/>
      <c r="AA21" s="93"/>
      <c r="AB21" s="93"/>
      <c r="AC21" s="93"/>
      <c r="AD21" s="91"/>
      <c r="AE21" s="93"/>
      <c r="AF21" s="213"/>
      <c r="AG21" s="213"/>
    </row>
    <row r="22" spans="1:33" ht="12.65" hidden="1" customHeight="1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101"/>
      <c r="O22" s="93"/>
      <c r="P22" s="104"/>
      <c r="Q22" s="104"/>
      <c r="R22" s="104"/>
      <c r="S22" s="225" t="s">
        <v>36</v>
      </c>
      <c r="T22" s="225"/>
      <c r="U22" s="225"/>
      <c r="V22" s="104"/>
      <c r="W22" s="104"/>
      <c r="X22" s="104"/>
      <c r="Y22" s="93"/>
      <c r="Z22" s="93"/>
      <c r="AA22" s="93"/>
      <c r="AB22" s="93"/>
      <c r="AC22" s="93"/>
      <c r="AD22" s="91"/>
      <c r="AE22" s="93"/>
      <c r="AF22" s="213"/>
      <c r="AG22" s="213"/>
    </row>
    <row r="23" spans="1:33" ht="12.65" hidden="1" customHeight="1">
      <c r="A23" s="222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101"/>
      <c r="O23" s="93"/>
      <c r="P23" s="104"/>
      <c r="Q23" s="104"/>
      <c r="R23" s="104"/>
      <c r="S23" s="225" t="s">
        <v>37</v>
      </c>
      <c r="T23" s="225"/>
      <c r="U23" s="225"/>
      <c r="V23" s="104"/>
      <c r="W23" s="104"/>
      <c r="X23" s="104"/>
      <c r="Y23" s="93"/>
      <c r="Z23" s="93"/>
      <c r="AA23" s="93"/>
      <c r="AB23" s="93"/>
      <c r="AC23" s="93"/>
      <c r="AD23" s="91"/>
      <c r="AE23" s="93"/>
      <c r="AF23" s="213"/>
      <c r="AG23" s="213"/>
    </row>
    <row r="24" spans="1:33" ht="12.65" hidden="1" customHeight="1">
      <c r="A24" s="222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101"/>
      <c r="O24" s="93"/>
      <c r="P24" s="104"/>
      <c r="Q24" s="104"/>
      <c r="R24" s="104"/>
      <c r="S24" s="225" t="s">
        <v>38</v>
      </c>
      <c r="T24" s="225"/>
      <c r="U24" s="225"/>
      <c r="V24" s="104"/>
      <c r="W24" s="104"/>
      <c r="X24" s="104"/>
      <c r="Y24" s="93"/>
      <c r="Z24" s="93"/>
      <c r="AA24" s="93"/>
      <c r="AB24" s="93"/>
      <c r="AC24" s="93"/>
      <c r="AD24" s="91"/>
      <c r="AE24" s="93"/>
      <c r="AF24" s="213"/>
      <c r="AG24" s="213"/>
    </row>
    <row r="25" spans="1:33" ht="12.65" hidden="1" customHeight="1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101"/>
      <c r="O25" s="93"/>
      <c r="P25" s="104"/>
      <c r="Q25" s="104"/>
      <c r="R25" s="104"/>
      <c r="S25" s="225" t="s">
        <v>39</v>
      </c>
      <c r="T25" s="225"/>
      <c r="U25" s="225"/>
      <c r="V25" s="104"/>
      <c r="W25" s="104"/>
      <c r="X25" s="104"/>
      <c r="Y25" s="93"/>
      <c r="Z25" s="93"/>
      <c r="AA25" s="93"/>
      <c r="AB25" s="93"/>
      <c r="AC25" s="93"/>
      <c r="AD25" s="91"/>
      <c r="AE25" s="93"/>
      <c r="AF25" s="213"/>
      <c r="AG25" s="213"/>
    </row>
    <row r="26" spans="1:33" ht="12.65" hidden="1" customHeight="1">
      <c r="A26" s="222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101"/>
      <c r="O26" s="93"/>
      <c r="P26" s="104"/>
      <c r="Q26" s="104"/>
      <c r="R26" s="104"/>
      <c r="S26" s="225" t="s">
        <v>40</v>
      </c>
      <c r="T26" s="225"/>
      <c r="U26" s="225"/>
      <c r="V26" s="104"/>
      <c r="W26" s="104"/>
      <c r="X26" s="104"/>
      <c r="Y26" s="93"/>
      <c r="Z26" s="93"/>
      <c r="AA26" s="93"/>
      <c r="AB26" s="93"/>
      <c r="AC26" s="93"/>
      <c r="AD26" s="91"/>
      <c r="AE26" s="93"/>
      <c r="AF26" s="213"/>
      <c r="AG26" s="213"/>
    </row>
    <row r="27" spans="1:33" ht="51" customHeight="1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101"/>
      <c r="O27" s="101"/>
      <c r="P27" s="91"/>
      <c r="Q27" s="91"/>
      <c r="R27" s="91"/>
      <c r="S27" s="91"/>
      <c r="T27" s="91"/>
      <c r="U27" s="91"/>
      <c r="V27" s="91"/>
      <c r="W27" s="91"/>
      <c r="X27" s="91"/>
      <c r="Y27" s="93"/>
      <c r="Z27" s="93"/>
      <c r="AA27" s="93"/>
      <c r="AB27" s="93"/>
      <c r="AC27" s="93"/>
      <c r="AD27" s="91"/>
      <c r="AE27" s="93"/>
      <c r="AF27" s="213"/>
      <c r="AG27" s="213"/>
    </row>
    <row r="28" spans="1:33" ht="49.5" customHeight="1">
      <c r="A28" s="35" t="s">
        <v>14</v>
      </c>
      <c r="B28" s="222" t="s">
        <v>15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101"/>
      <c r="O28" s="101"/>
      <c r="P28" s="184" t="s">
        <v>18</v>
      </c>
      <c r="Q28" s="185"/>
      <c r="R28" s="13"/>
      <c r="S28" s="223" t="s">
        <v>55</v>
      </c>
      <c r="T28" s="223"/>
      <c r="U28" s="223"/>
      <c r="V28" s="223"/>
      <c r="W28" s="223"/>
      <c r="X28" s="223"/>
      <c r="Y28" s="223"/>
      <c r="Z28" s="223"/>
      <c r="AA28" s="223"/>
      <c r="AB28" s="223"/>
      <c r="AC28" s="93"/>
      <c r="AD28" s="91"/>
      <c r="AE28" s="91"/>
      <c r="AF28" s="216">
        <v>2066463</v>
      </c>
      <c r="AG28" s="216"/>
    </row>
    <row r="29" spans="1:33" ht="15.75" customHeight="1">
      <c r="A29" s="10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102"/>
      <c r="O29" s="102"/>
      <c r="P29" s="22"/>
      <c r="Q29" s="22"/>
      <c r="R29" s="22"/>
      <c r="S29" s="22"/>
      <c r="T29" s="36"/>
      <c r="U29" s="36"/>
      <c r="V29" s="36"/>
      <c r="W29" s="36"/>
      <c r="X29" s="36"/>
      <c r="Y29" s="21"/>
      <c r="Z29" s="21"/>
      <c r="AA29" s="21"/>
      <c r="AB29" s="21"/>
      <c r="AC29" s="93"/>
      <c r="AD29" s="91"/>
      <c r="AE29" s="91"/>
      <c r="AF29" s="218"/>
      <c r="AG29" s="219"/>
    </row>
    <row r="30" spans="1:33" ht="19.5" customHeight="1">
      <c r="A30" s="10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102"/>
      <c r="O30" s="102"/>
      <c r="P30" s="180" t="s">
        <v>2</v>
      </c>
      <c r="Q30" s="36"/>
      <c r="R30" s="181"/>
      <c r="S30" s="181"/>
      <c r="T30" s="32"/>
      <c r="U30" s="32"/>
      <c r="V30" s="32"/>
      <c r="W30" s="233"/>
      <c r="X30" s="233"/>
      <c r="Y30" s="233"/>
      <c r="Z30" s="233"/>
      <c r="AA30" s="233"/>
      <c r="AB30" s="233"/>
      <c r="AC30" s="93"/>
      <c r="AD30" s="91"/>
      <c r="AE30" s="91"/>
      <c r="AF30" s="220"/>
      <c r="AG30" s="221"/>
    </row>
    <row r="31" spans="1:33" ht="31.5" customHeight="1">
      <c r="A31" s="106" t="s">
        <v>59</v>
      </c>
      <c r="B31" s="216"/>
      <c r="C31" s="216"/>
      <c r="D31" s="216">
        <v>23.42</v>
      </c>
      <c r="E31" s="216"/>
      <c r="F31" s="217">
        <f>'83,23 общая'!F31:G31</f>
        <v>63</v>
      </c>
      <c r="G31" s="217"/>
      <c r="H31" s="216"/>
      <c r="I31" s="216"/>
      <c r="J31" s="216"/>
      <c r="K31" s="216"/>
      <c r="L31" s="216"/>
      <c r="M31" s="216"/>
      <c r="N31" s="102"/>
      <c r="O31" s="102"/>
      <c r="P31" s="180" t="s">
        <v>19</v>
      </c>
      <c r="Q31" s="36"/>
      <c r="R31" s="181"/>
      <c r="S31" s="36"/>
      <c r="T31" s="36" t="s">
        <v>20</v>
      </c>
      <c r="U31" s="182"/>
      <c r="V31" s="234" t="s">
        <v>60</v>
      </c>
      <c r="W31" s="235"/>
      <c r="X31" s="235"/>
      <c r="Y31" s="235"/>
      <c r="Z31" s="235"/>
      <c r="AA31" s="235"/>
      <c r="AB31" s="235"/>
      <c r="AC31" s="93"/>
      <c r="AD31" s="103"/>
      <c r="AE31" s="103"/>
      <c r="AF31" s="102"/>
      <c r="AG31" s="102"/>
    </row>
    <row r="32" spans="1:33" ht="0.75" customHeight="1">
      <c r="A32" s="10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102"/>
      <c r="O32" s="102"/>
      <c r="P32" s="22"/>
      <c r="Q32" s="22"/>
      <c r="R32" s="22"/>
      <c r="S32" s="22"/>
      <c r="T32" s="22"/>
      <c r="U32" s="22"/>
      <c r="V32" s="22"/>
      <c r="W32" s="22"/>
      <c r="X32" s="22"/>
      <c r="Y32" s="21"/>
      <c r="Z32" s="21"/>
      <c r="AA32" s="21"/>
      <c r="AB32" s="21"/>
      <c r="AC32" s="93"/>
      <c r="AD32" s="103"/>
      <c r="AE32" s="103"/>
      <c r="AF32" s="107"/>
      <c r="AG32" s="107"/>
    </row>
    <row r="33" spans="1:34" ht="35.25" customHeight="1" thickBot="1">
      <c r="A33" s="107"/>
      <c r="B33" s="107"/>
      <c r="C33" s="107"/>
      <c r="D33" s="107"/>
      <c r="E33" s="107"/>
      <c r="F33" s="107"/>
      <c r="G33" s="108" t="s">
        <v>3</v>
      </c>
      <c r="H33" s="201"/>
      <c r="I33" s="201"/>
      <c r="J33" s="202">
        <f>AE80/F31</f>
        <v>22.363077302331085</v>
      </c>
      <c r="K33" s="202"/>
      <c r="L33" s="203"/>
      <c r="M33" s="203"/>
      <c r="N33" s="102"/>
      <c r="O33" s="102"/>
      <c r="P33" s="91"/>
      <c r="Q33" s="91"/>
      <c r="R33" s="91"/>
      <c r="S33" s="91"/>
      <c r="T33" s="91"/>
      <c r="U33" s="91"/>
      <c r="V33" s="91"/>
      <c r="W33" s="91"/>
      <c r="X33" s="91"/>
      <c r="Y33" s="93"/>
      <c r="Z33" s="93"/>
      <c r="AA33" s="93"/>
      <c r="AB33" s="93"/>
      <c r="AC33" s="93"/>
      <c r="AD33" s="91"/>
      <c r="AE33" s="91"/>
      <c r="AF33" s="91"/>
      <c r="AG33" s="91"/>
    </row>
    <row r="34" spans="1:34" ht="22.5" customHeight="1">
      <c r="A34" s="204" t="s">
        <v>4</v>
      </c>
      <c r="B34" s="205"/>
      <c r="C34" s="205"/>
      <c r="D34" s="208" t="s">
        <v>11</v>
      </c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9" t="s">
        <v>21</v>
      </c>
      <c r="AG34" s="210"/>
    </row>
    <row r="35" spans="1:34" ht="26.25" customHeight="1">
      <c r="A35" s="206"/>
      <c r="B35" s="207"/>
      <c r="C35" s="207"/>
      <c r="D35" s="213" t="s">
        <v>44</v>
      </c>
      <c r="E35" s="213"/>
      <c r="F35" s="213"/>
      <c r="G35" s="213"/>
      <c r="H35" s="213"/>
      <c r="I35" s="213" t="s">
        <v>45</v>
      </c>
      <c r="J35" s="213"/>
      <c r="K35" s="213"/>
      <c r="L35" s="213"/>
      <c r="M35" s="213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 t="s">
        <v>42</v>
      </c>
      <c r="AE35" s="110" t="s">
        <v>43</v>
      </c>
      <c r="AF35" s="211"/>
      <c r="AG35" s="212"/>
    </row>
    <row r="36" spans="1:34" s="2" customFormat="1" ht="31.5" customHeight="1">
      <c r="A36" s="214" t="s">
        <v>12</v>
      </c>
      <c r="B36" s="215"/>
      <c r="C36" s="215"/>
      <c r="D36" s="111"/>
      <c r="E36" s="112"/>
      <c r="F36" s="112"/>
      <c r="G36" s="112"/>
      <c r="H36" s="112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211"/>
      <c r="AG36" s="212"/>
    </row>
    <row r="37" spans="1:34" ht="138.75" customHeight="1">
      <c r="A37" s="39" t="s">
        <v>10</v>
      </c>
      <c r="B37" s="40" t="s">
        <v>8</v>
      </c>
      <c r="C37" s="41" t="s">
        <v>9</v>
      </c>
      <c r="D37" s="42" t="s">
        <v>70</v>
      </c>
      <c r="E37" s="43" t="s">
        <v>71</v>
      </c>
      <c r="F37" s="43" t="s">
        <v>62</v>
      </c>
      <c r="G37" s="44" t="s">
        <v>72</v>
      </c>
      <c r="H37" s="44"/>
      <c r="I37" s="114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7"/>
      <c r="AE37" s="113"/>
      <c r="AF37" s="118" t="s">
        <v>25</v>
      </c>
      <c r="AG37" s="119" t="s">
        <v>24</v>
      </c>
      <c r="AH37" s="13"/>
    </row>
    <row r="38" spans="1:34" s="5" customFormat="1" ht="30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120">
        <v>9</v>
      </c>
      <c r="J38" s="105">
        <v>10</v>
      </c>
      <c r="K38" s="105">
        <v>11</v>
      </c>
      <c r="L38" s="105">
        <v>12</v>
      </c>
      <c r="M38" s="105">
        <v>13</v>
      </c>
      <c r="N38" s="105">
        <v>14</v>
      </c>
      <c r="O38" s="105">
        <v>15</v>
      </c>
      <c r="P38" s="105">
        <v>16</v>
      </c>
      <c r="Q38" s="105">
        <v>17</v>
      </c>
      <c r="R38" s="105">
        <v>18</v>
      </c>
      <c r="S38" s="105">
        <v>19</v>
      </c>
      <c r="T38" s="105">
        <v>20</v>
      </c>
      <c r="U38" s="105">
        <v>21</v>
      </c>
      <c r="V38" s="105">
        <v>22</v>
      </c>
      <c r="W38" s="105">
        <v>23</v>
      </c>
      <c r="X38" s="105">
        <v>24</v>
      </c>
      <c r="Y38" s="105">
        <v>25</v>
      </c>
      <c r="Z38" s="105">
        <v>26</v>
      </c>
      <c r="AA38" s="105">
        <v>27</v>
      </c>
      <c r="AB38" s="105">
        <v>28</v>
      </c>
      <c r="AC38" s="105">
        <v>29</v>
      </c>
      <c r="AD38" s="105">
        <v>30</v>
      </c>
      <c r="AE38" s="105">
        <v>31</v>
      </c>
      <c r="AF38" s="105">
        <v>32</v>
      </c>
      <c r="AG38" s="121">
        <v>33</v>
      </c>
      <c r="AH38" s="13"/>
    </row>
    <row r="39" spans="1:34" s="3" customFormat="1" ht="28.5" customHeight="1" thickBot="1">
      <c r="A39" s="37" t="s">
        <v>50</v>
      </c>
      <c r="B39" s="53"/>
      <c r="C39" s="53" t="s">
        <v>49</v>
      </c>
      <c r="D39" s="54">
        <v>120</v>
      </c>
      <c r="E39" s="55">
        <v>200</v>
      </c>
      <c r="F39" s="55">
        <v>50</v>
      </c>
      <c r="G39" s="56" t="s">
        <v>73</v>
      </c>
      <c r="H39" s="56"/>
      <c r="I39" s="112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22"/>
      <c r="AF39" s="123"/>
      <c r="AG39" s="124"/>
      <c r="AH39" s="14"/>
    </row>
    <row r="40" spans="1:34" ht="30.75" customHeight="1" thickBot="1">
      <c r="A40" s="87" t="str">
        <f>'83,23 общая'!A40</f>
        <v>грудка куриная</v>
      </c>
      <c r="B40" s="125"/>
      <c r="C40" s="126" t="s">
        <v>48</v>
      </c>
      <c r="D40" s="127">
        <v>3.9E-2</v>
      </c>
      <c r="E40" s="128"/>
      <c r="F40" s="128"/>
      <c r="G40" s="128"/>
      <c r="H40" s="128"/>
      <c r="I40" s="128"/>
      <c r="J40" s="129"/>
      <c r="K40" s="129"/>
      <c r="L40" s="129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30">
        <f>'83,23 общая'!AD40</f>
        <v>288</v>
      </c>
      <c r="AE40" s="131">
        <f>AF40*AD40</f>
        <v>713.96248468100453</v>
      </c>
      <c r="AF40" s="132">
        <f>'83,23 общая'!AF40/83.23*23.42</f>
        <v>2.4790364051423768</v>
      </c>
      <c r="AG40" s="133">
        <f>AF40*L33</f>
        <v>0</v>
      </c>
      <c r="AH40" s="13"/>
    </row>
    <row r="41" spans="1:34" ht="30" customHeight="1" thickBot="1">
      <c r="A41" s="87" t="str">
        <f>'83,23 общая'!A41</f>
        <v>масло растительное</v>
      </c>
      <c r="B41" s="111"/>
      <c r="C41" s="126" t="s">
        <v>48</v>
      </c>
      <c r="D41" s="127">
        <v>3.0000000000000001E-3</v>
      </c>
      <c r="E41" s="128"/>
      <c r="F41" s="128"/>
      <c r="G41" s="128"/>
      <c r="H41" s="128"/>
      <c r="I41" s="128"/>
      <c r="J41" s="129"/>
      <c r="K41" s="129"/>
      <c r="L41" s="129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30">
        <f>'83,23 общая'!AD41</f>
        <v>197.74</v>
      </c>
      <c r="AE41" s="131">
        <f t="shared" ref="AE41:AE72" si="0">AF41*AD41</f>
        <v>35.054362657695549</v>
      </c>
      <c r="AF41" s="132">
        <f>'83,23 общая'!AF41/83.23*23.42</f>
        <v>0.17727502102607234</v>
      </c>
      <c r="AG41" s="133">
        <f>AF41*L33</f>
        <v>0</v>
      </c>
      <c r="AH41" s="13"/>
    </row>
    <row r="42" spans="1:34" ht="29.25" customHeight="1" thickBot="1">
      <c r="A42" s="87" t="str">
        <f>'83,23 общая'!A42</f>
        <v>томат.паста</v>
      </c>
      <c r="B42" s="111"/>
      <c r="C42" s="126" t="s">
        <v>48</v>
      </c>
      <c r="D42" s="127">
        <v>3.0000000000000001E-3</v>
      </c>
      <c r="E42" s="128"/>
      <c r="F42" s="128"/>
      <c r="G42" s="128"/>
      <c r="H42" s="128"/>
      <c r="I42" s="128"/>
      <c r="J42" s="129"/>
      <c r="K42" s="129"/>
      <c r="L42" s="129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30">
        <f>'83,23 общая'!AD42</f>
        <v>200</v>
      </c>
      <c r="AE42" s="131">
        <f t="shared" si="0"/>
        <v>36.580559894268902</v>
      </c>
      <c r="AF42" s="132">
        <f>'83,23 общая'!AF42/83.23*23.42</f>
        <v>0.1829027994713445</v>
      </c>
      <c r="AG42" s="133">
        <f>AF42*L33</f>
        <v>0</v>
      </c>
      <c r="AH42" s="13"/>
    </row>
    <row r="43" spans="1:34" ht="30" customHeight="1" thickBot="1">
      <c r="A43" s="87" t="str">
        <f>'83,23 общая'!A43</f>
        <v>мука</v>
      </c>
      <c r="B43" s="111"/>
      <c r="C43" s="126" t="s">
        <v>48</v>
      </c>
      <c r="D43" s="127">
        <v>3.0000000000000001E-3</v>
      </c>
      <c r="E43" s="128"/>
      <c r="F43" s="128"/>
      <c r="G43" s="128"/>
      <c r="H43" s="128"/>
      <c r="I43" s="128"/>
      <c r="J43" s="129"/>
      <c r="K43" s="129"/>
      <c r="L43" s="129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30">
        <f>'83,23 общая'!AD43</f>
        <v>45</v>
      </c>
      <c r="AE43" s="131">
        <f t="shared" si="0"/>
        <v>7.9773759461732556</v>
      </c>
      <c r="AF43" s="132">
        <f>'83,23 общая'!AF43/83.23*23.42</f>
        <v>0.17727502102607234</v>
      </c>
      <c r="AG43" s="133">
        <f>AF43*L33</f>
        <v>0</v>
      </c>
      <c r="AH43" s="13"/>
    </row>
    <row r="44" spans="1:34" ht="30.75" customHeight="1" thickBot="1">
      <c r="A44" s="87" t="str">
        <f>'83,23 общая'!A44</f>
        <v>лук</v>
      </c>
      <c r="B44" s="111"/>
      <c r="C44" s="126" t="s">
        <v>48</v>
      </c>
      <c r="D44" s="127">
        <v>8.0000000000000002E-3</v>
      </c>
      <c r="E44" s="128"/>
      <c r="F44" s="128"/>
      <c r="G44" s="128"/>
      <c r="H44" s="128"/>
      <c r="I44" s="128"/>
      <c r="J44" s="129"/>
      <c r="K44" s="129"/>
      <c r="L44" s="129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30">
        <f>'83,23 общая'!AD44</f>
        <v>35</v>
      </c>
      <c r="AE44" s="131">
        <f t="shared" si="0"/>
        <v>18.712363330529854</v>
      </c>
      <c r="AF44" s="132">
        <f>'83,23 общая'!AF44/83.23*23.42</f>
        <v>0.53463895230085301</v>
      </c>
      <c r="AG44" s="133">
        <f>AF44*L33</f>
        <v>0</v>
      </c>
      <c r="AH44" s="13"/>
    </row>
    <row r="45" spans="1:34" ht="30" customHeight="1" thickBot="1">
      <c r="A45" s="87" t="str">
        <f>'83,23 общая'!A45</f>
        <v>морковь</v>
      </c>
      <c r="B45" s="111"/>
      <c r="C45" s="126" t="s">
        <v>48</v>
      </c>
      <c r="D45" s="127">
        <v>1.0999999999999999E-2</v>
      </c>
      <c r="E45" s="128"/>
      <c r="F45" s="128"/>
      <c r="G45" s="128"/>
      <c r="H45" s="128"/>
      <c r="I45" s="128"/>
      <c r="J45" s="129"/>
      <c r="K45" s="129"/>
      <c r="L45" s="129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30">
        <f>'83,23 общая'!AD45</f>
        <v>60</v>
      </c>
      <c r="AE45" s="131">
        <f t="shared" si="0"/>
        <v>42.208338339541029</v>
      </c>
      <c r="AF45" s="132">
        <f>'83,23 общая'!AF45/83.23*23.42</f>
        <v>0.70347230565901719</v>
      </c>
      <c r="AG45" s="133">
        <f>AF45*L33</f>
        <v>0</v>
      </c>
      <c r="AH45" s="13"/>
    </row>
    <row r="46" spans="1:34" ht="30" customHeight="1" thickBot="1">
      <c r="A46" s="87" t="str">
        <f>'83,23 общая'!A46</f>
        <v>чеснок</v>
      </c>
      <c r="B46" s="111"/>
      <c r="C46" s="126" t="s">
        <v>48</v>
      </c>
      <c r="D46" s="127">
        <v>1E-3</v>
      </c>
      <c r="E46" s="128"/>
      <c r="F46" s="128"/>
      <c r="G46" s="128"/>
      <c r="H46" s="128"/>
      <c r="I46" s="128"/>
      <c r="J46" s="129"/>
      <c r="K46" s="129"/>
      <c r="L46" s="129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30">
        <f>'83,23 общая'!AD46</f>
        <v>500</v>
      </c>
      <c r="AE46" s="131">
        <f t="shared" si="0"/>
        <v>35.173615282950863</v>
      </c>
      <c r="AF46" s="132">
        <f>'83,23 общая'!AF46/83.23*23.42</f>
        <v>7.0347230565901725E-2</v>
      </c>
      <c r="AG46" s="133">
        <f>AF46*L33</f>
        <v>0</v>
      </c>
      <c r="AH46" s="13"/>
    </row>
    <row r="47" spans="1:34" ht="29.25" customHeight="1" thickBot="1">
      <c r="A47" s="87" t="str">
        <f>'83,23 общая'!A47</f>
        <v>сметана</v>
      </c>
      <c r="B47" s="111"/>
      <c r="C47" s="126" t="s">
        <v>48</v>
      </c>
      <c r="D47" s="127">
        <v>4.0000000000000001E-3</v>
      </c>
      <c r="E47" s="128"/>
      <c r="F47" s="128"/>
      <c r="G47" s="128"/>
      <c r="H47" s="128"/>
      <c r="I47" s="128"/>
      <c r="J47" s="129"/>
      <c r="K47" s="129"/>
      <c r="L47" s="129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30">
        <f>'83,23 общая'!AD47</f>
        <v>178</v>
      </c>
      <c r="AE47" s="131">
        <f t="shared" si="0"/>
        <v>50.087228162922031</v>
      </c>
      <c r="AF47" s="132">
        <f>'83,23 общая'!AF47/83.23*23.42</f>
        <v>0.2813889222636069</v>
      </c>
      <c r="AG47" s="133">
        <f>AF47*L33</f>
        <v>0</v>
      </c>
      <c r="AH47" s="13"/>
    </row>
    <row r="48" spans="1:34" ht="29.25" customHeight="1" thickBot="1">
      <c r="A48" s="87" t="str">
        <f>'83,23 общая'!A48</f>
        <v>греча</v>
      </c>
      <c r="B48" s="111"/>
      <c r="C48" s="126" t="s">
        <v>48</v>
      </c>
      <c r="D48" s="127"/>
      <c r="E48" s="128">
        <v>0.02</v>
      </c>
      <c r="F48" s="128"/>
      <c r="G48" s="128"/>
      <c r="H48" s="128"/>
      <c r="I48" s="128"/>
      <c r="J48" s="129"/>
      <c r="K48" s="129"/>
      <c r="L48" s="129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30">
        <f>'83,23 общая'!AD48</f>
        <v>135</v>
      </c>
      <c r="AE48" s="131">
        <f t="shared" si="0"/>
        <v>167.1450198245825</v>
      </c>
      <c r="AF48" s="132">
        <f>'83,23 общая'!AF48/83.23*23.42</f>
        <v>1.2381112579598703</v>
      </c>
      <c r="AG48" s="133">
        <f>AF48*L33</f>
        <v>0</v>
      </c>
      <c r="AH48" s="13"/>
    </row>
    <row r="49" spans="1:34" ht="32.25" customHeight="1" thickBot="1">
      <c r="A49" s="87" t="str">
        <f>'83,23 общая'!A49</f>
        <v>масло сливочное</v>
      </c>
      <c r="B49" s="111"/>
      <c r="C49" s="126" t="s">
        <v>48</v>
      </c>
      <c r="D49" s="127"/>
      <c r="E49" s="128">
        <v>3.0000000000000001E-3</v>
      </c>
      <c r="F49" s="128"/>
      <c r="G49" s="128"/>
      <c r="H49" s="128"/>
      <c r="I49" s="128"/>
      <c r="J49" s="129"/>
      <c r="K49" s="129"/>
      <c r="L49" s="129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30">
        <f>'83,23 общая'!AD49</f>
        <v>450</v>
      </c>
      <c r="AE49" s="131">
        <f t="shared" si="0"/>
        <v>79.773759461732553</v>
      </c>
      <c r="AF49" s="132">
        <f>'83,23 общая'!AF49/83.23*23.42</f>
        <v>0.17727502102607234</v>
      </c>
      <c r="AG49" s="133">
        <f>AF49*L33</f>
        <v>0</v>
      </c>
      <c r="AH49" s="13"/>
    </row>
    <row r="50" spans="1:34" ht="30" customHeight="1" thickBot="1">
      <c r="A50" s="87" t="str">
        <f>'83,23 общая'!A50</f>
        <v>соль</v>
      </c>
      <c r="B50" s="111"/>
      <c r="C50" s="126" t="s">
        <v>48</v>
      </c>
      <c r="D50" s="127"/>
      <c r="E50" s="128">
        <v>1E-3</v>
      </c>
      <c r="F50" s="128"/>
      <c r="G50" s="128"/>
      <c r="H50" s="128"/>
      <c r="I50" s="128"/>
      <c r="J50" s="129"/>
      <c r="K50" s="129"/>
      <c r="L50" s="129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30">
        <f>'83,23 общая'!AD50</f>
        <v>25</v>
      </c>
      <c r="AE50" s="131">
        <f t="shared" si="0"/>
        <v>1.3365973807521325</v>
      </c>
      <c r="AF50" s="132">
        <f>'83,23 общая'!AF50/83.23*23.42</f>
        <v>5.3463895230085302E-2</v>
      </c>
      <c r="AG50" s="133">
        <f>AF50*L33</f>
        <v>0</v>
      </c>
      <c r="AH50" s="13"/>
    </row>
    <row r="51" spans="1:34" ht="31.5" customHeight="1" thickBot="1">
      <c r="A51" s="87" t="str">
        <f>'83,23 общая'!A51</f>
        <v>хлеб</v>
      </c>
      <c r="B51" s="111"/>
      <c r="C51" s="126" t="s">
        <v>48</v>
      </c>
      <c r="D51" s="127"/>
      <c r="E51" s="128"/>
      <c r="F51" s="128">
        <v>1.4E-2</v>
      </c>
      <c r="G51" s="128"/>
      <c r="H51" s="128"/>
      <c r="I51" s="128"/>
      <c r="J51" s="129"/>
      <c r="K51" s="129"/>
      <c r="L51" s="129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30">
        <f>'83,23 общая'!AD51</f>
        <v>54</v>
      </c>
      <c r="AE51" s="131">
        <f t="shared" si="0"/>
        <v>47.86425567703953</v>
      </c>
      <c r="AF51" s="132">
        <f>'83,23 общая'!AF51/83.23*23.42</f>
        <v>0.88637510513036166</v>
      </c>
      <c r="AG51" s="133">
        <f>AF51*L33</f>
        <v>0</v>
      </c>
      <c r="AH51" s="13"/>
    </row>
    <row r="52" spans="1:34" ht="28.5" customHeight="1" thickBot="1">
      <c r="A52" s="87" t="str">
        <f>'83,23 общая'!A52</f>
        <v>шиповник</v>
      </c>
      <c r="B52" s="111"/>
      <c r="C52" s="126" t="s">
        <v>48</v>
      </c>
      <c r="D52" s="127"/>
      <c r="E52" s="128"/>
      <c r="F52" s="128"/>
      <c r="G52" s="128">
        <v>6.0000000000000001E-3</v>
      </c>
      <c r="H52" s="128"/>
      <c r="I52" s="128"/>
      <c r="J52" s="129"/>
      <c r="K52" s="129"/>
      <c r="L52" s="129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30">
        <f>'83,23 общая'!AD52</f>
        <v>350</v>
      </c>
      <c r="AE52" s="131">
        <f t="shared" si="0"/>
        <v>124.09251471825064</v>
      </c>
      <c r="AF52" s="132">
        <f>'83,23 общая'!AF52/83.23*23.42</f>
        <v>0.35455004205214469</v>
      </c>
      <c r="AG52" s="133">
        <f>AF52*L33</f>
        <v>0</v>
      </c>
      <c r="AH52" s="13"/>
    </row>
    <row r="53" spans="1:34" ht="27.75" customHeight="1" thickBot="1">
      <c r="A53" s="87" t="str">
        <f>'83,23 общая'!A53</f>
        <v>сахар</v>
      </c>
      <c r="B53" s="111"/>
      <c r="C53" s="126" t="s">
        <v>48</v>
      </c>
      <c r="D53" s="127"/>
      <c r="E53" s="128"/>
      <c r="F53" s="128"/>
      <c r="G53" s="128">
        <v>7.0000000000000001E-3</v>
      </c>
      <c r="H53" s="128"/>
      <c r="I53" s="128"/>
      <c r="J53" s="129"/>
      <c r="K53" s="129"/>
      <c r="L53" s="129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30">
        <f>'83,23 общая'!AD53</f>
        <v>110</v>
      </c>
      <c r="AE53" s="131">
        <f t="shared" si="0"/>
        <v>48.905394689414877</v>
      </c>
      <c r="AF53" s="132">
        <f>'83,23 общая'!AF53/83.23*23.42</f>
        <v>0.44459449717649885</v>
      </c>
      <c r="AG53" s="133">
        <f>AF53*L33</f>
        <v>0</v>
      </c>
      <c r="AH53" s="13"/>
    </row>
    <row r="54" spans="1:34" ht="32.25" customHeight="1" thickBot="1">
      <c r="A54" s="87">
        <f>'83,23 общая'!A54</f>
        <v>0</v>
      </c>
      <c r="B54" s="111"/>
      <c r="C54" s="126" t="s">
        <v>48</v>
      </c>
      <c r="D54" s="127"/>
      <c r="E54" s="128"/>
      <c r="F54" s="128"/>
      <c r="G54" s="128"/>
      <c r="H54" s="128"/>
      <c r="I54" s="128"/>
      <c r="J54" s="129"/>
      <c r="K54" s="129"/>
      <c r="L54" s="129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30">
        <f>'83,23 общая'!AD54</f>
        <v>0</v>
      </c>
      <c r="AE54" s="131">
        <f t="shared" si="0"/>
        <v>0</v>
      </c>
      <c r="AF54" s="132">
        <f>'83,23 общая'!AF54/83.23*23.42</f>
        <v>0</v>
      </c>
      <c r="AG54" s="133">
        <f>AF54*L33</f>
        <v>0</v>
      </c>
      <c r="AH54" s="13"/>
    </row>
    <row r="55" spans="1:34" ht="26.25" customHeight="1" thickBot="1">
      <c r="A55" s="87">
        <f>'83,23 общая'!A55</f>
        <v>0</v>
      </c>
      <c r="B55" s="111"/>
      <c r="C55" s="126" t="s">
        <v>48</v>
      </c>
      <c r="D55" s="127"/>
      <c r="E55" s="128"/>
      <c r="F55" s="128"/>
      <c r="G55" s="128"/>
      <c r="H55" s="128"/>
      <c r="I55" s="128"/>
      <c r="J55" s="129"/>
      <c r="K55" s="129"/>
      <c r="L55" s="129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30">
        <f>'83,23 общая'!AD55</f>
        <v>0</v>
      </c>
      <c r="AE55" s="131">
        <f t="shared" si="0"/>
        <v>0</v>
      </c>
      <c r="AF55" s="132">
        <f>'83,23 общая'!AF55/83.23*23.42</f>
        <v>0</v>
      </c>
      <c r="AG55" s="133">
        <f>AF55*L33</f>
        <v>0</v>
      </c>
      <c r="AH55" s="13"/>
    </row>
    <row r="56" spans="1:34" ht="26.25" customHeight="1" thickBot="1">
      <c r="A56" s="87">
        <f>'83,23 общая'!A56</f>
        <v>0</v>
      </c>
      <c r="B56" s="111"/>
      <c r="C56" s="126" t="s">
        <v>48</v>
      </c>
      <c r="D56" s="127"/>
      <c r="E56" s="128"/>
      <c r="F56" s="128"/>
      <c r="G56" s="128"/>
      <c r="H56" s="128"/>
      <c r="I56" s="128"/>
      <c r="J56" s="129"/>
      <c r="K56" s="129"/>
      <c r="L56" s="129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30">
        <f>'83,23 общая'!AD56</f>
        <v>0</v>
      </c>
      <c r="AE56" s="131">
        <f t="shared" si="0"/>
        <v>0</v>
      </c>
      <c r="AF56" s="132">
        <f>'83,23 общая'!AF56/83.23*23.42</f>
        <v>0</v>
      </c>
      <c r="AG56" s="133"/>
      <c r="AH56" s="13"/>
    </row>
    <row r="57" spans="1:34" ht="26.25" customHeight="1" thickBot="1">
      <c r="A57" s="87">
        <f>'83,23 общая'!A57</f>
        <v>0</v>
      </c>
      <c r="B57" s="111"/>
      <c r="C57" s="126" t="s">
        <v>48</v>
      </c>
      <c r="D57" s="127"/>
      <c r="E57" s="128"/>
      <c r="F57" s="128"/>
      <c r="G57" s="128"/>
      <c r="H57" s="128"/>
      <c r="I57" s="128"/>
      <c r="J57" s="129"/>
      <c r="K57" s="129"/>
      <c r="L57" s="129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30">
        <f>'83,23 общая'!AD57</f>
        <v>0</v>
      </c>
      <c r="AE57" s="131">
        <f t="shared" si="0"/>
        <v>0</v>
      </c>
      <c r="AF57" s="132">
        <f>'83,23 общая'!AF57/83.23*23.42</f>
        <v>0</v>
      </c>
      <c r="AG57" s="133"/>
      <c r="AH57" s="13"/>
    </row>
    <row r="58" spans="1:34" ht="26.25" customHeight="1" thickBot="1">
      <c r="A58" s="87">
        <f>'83,23 общая'!A58</f>
        <v>0</v>
      </c>
      <c r="B58" s="111"/>
      <c r="C58" s="126" t="s">
        <v>48</v>
      </c>
      <c r="D58" s="127"/>
      <c r="E58" s="128"/>
      <c r="F58" s="128"/>
      <c r="G58" s="128"/>
      <c r="H58" s="128"/>
      <c r="I58" s="128"/>
      <c r="J58" s="129"/>
      <c r="K58" s="129"/>
      <c r="L58" s="129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30">
        <f>'83,23 общая'!AD58</f>
        <v>0</v>
      </c>
      <c r="AE58" s="131">
        <f t="shared" si="0"/>
        <v>0</v>
      </c>
      <c r="AF58" s="132">
        <f>'83,23 общая'!AF58/83.23*23.42</f>
        <v>0</v>
      </c>
      <c r="AG58" s="133"/>
      <c r="AH58" s="13"/>
    </row>
    <row r="59" spans="1:34" ht="26.25" customHeight="1" thickBot="1">
      <c r="A59" s="87">
        <f>'83,23 общая'!A59</f>
        <v>0</v>
      </c>
      <c r="B59" s="111"/>
      <c r="C59" s="126" t="s">
        <v>48</v>
      </c>
      <c r="D59" s="127"/>
      <c r="E59" s="128"/>
      <c r="F59" s="128"/>
      <c r="G59" s="128"/>
      <c r="H59" s="128"/>
      <c r="I59" s="128"/>
      <c r="J59" s="129"/>
      <c r="K59" s="129"/>
      <c r="L59" s="129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30">
        <f>'83,23 общая'!AD59</f>
        <v>0</v>
      </c>
      <c r="AE59" s="131">
        <f t="shared" si="0"/>
        <v>0</v>
      </c>
      <c r="AF59" s="132">
        <f>'83,23 общая'!AF59/83.23*23.42</f>
        <v>0</v>
      </c>
      <c r="AG59" s="133"/>
      <c r="AH59" s="13"/>
    </row>
    <row r="60" spans="1:34" ht="26.25" customHeight="1" thickBot="1">
      <c r="A60" s="87">
        <f>'83,23 общая'!A60</f>
        <v>0</v>
      </c>
      <c r="B60" s="111"/>
      <c r="C60" s="126" t="s">
        <v>48</v>
      </c>
      <c r="D60" s="127"/>
      <c r="E60" s="128"/>
      <c r="F60" s="128"/>
      <c r="G60" s="128"/>
      <c r="H60" s="128"/>
      <c r="I60" s="128"/>
      <c r="J60" s="129"/>
      <c r="K60" s="129"/>
      <c r="L60" s="129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30">
        <f>'83,23 общая'!AD60</f>
        <v>0</v>
      </c>
      <c r="AE60" s="131">
        <f t="shared" si="0"/>
        <v>0</v>
      </c>
      <c r="AF60" s="132">
        <f>'83,23 общая'!AF60/83.23*23.42</f>
        <v>0</v>
      </c>
      <c r="AG60" s="133"/>
      <c r="AH60" s="13"/>
    </row>
    <row r="61" spans="1:34" ht="26.25" customHeight="1" thickBot="1">
      <c r="A61" s="87">
        <f>'83,23 общая'!A61</f>
        <v>0</v>
      </c>
      <c r="B61" s="111"/>
      <c r="C61" s="126" t="s">
        <v>48</v>
      </c>
      <c r="D61" s="127"/>
      <c r="E61" s="128"/>
      <c r="F61" s="128"/>
      <c r="G61" s="128"/>
      <c r="H61" s="128"/>
      <c r="I61" s="128"/>
      <c r="J61" s="129"/>
      <c r="K61" s="129"/>
      <c r="L61" s="129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30">
        <f>'83,23 общая'!AD61</f>
        <v>0</v>
      </c>
      <c r="AE61" s="131">
        <f t="shared" si="0"/>
        <v>0</v>
      </c>
      <c r="AF61" s="132">
        <f>'83,23 общая'!AF61/83.23*23.42</f>
        <v>0</v>
      </c>
      <c r="AG61" s="133"/>
      <c r="AH61" s="13"/>
    </row>
    <row r="62" spans="1:34" ht="26.25" customHeight="1" thickBot="1">
      <c r="A62" s="87">
        <f>'83,23 общая'!A62</f>
        <v>0</v>
      </c>
      <c r="B62" s="111"/>
      <c r="C62" s="126" t="s">
        <v>48</v>
      </c>
      <c r="D62" s="127"/>
      <c r="E62" s="128"/>
      <c r="F62" s="128"/>
      <c r="G62" s="128"/>
      <c r="H62" s="128"/>
      <c r="I62" s="128"/>
      <c r="J62" s="129"/>
      <c r="K62" s="129"/>
      <c r="L62" s="129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30">
        <f>'83,23 общая'!AD62</f>
        <v>0</v>
      </c>
      <c r="AE62" s="131">
        <f t="shared" si="0"/>
        <v>0</v>
      </c>
      <c r="AF62" s="132">
        <f>'83,23 общая'!AF62/83.23*23.42</f>
        <v>0</v>
      </c>
      <c r="AG62" s="133"/>
      <c r="AH62" s="13"/>
    </row>
    <row r="63" spans="1:34" ht="26.25" customHeight="1" thickBot="1">
      <c r="A63" s="87">
        <f>'83,23 общая'!A63</f>
        <v>0</v>
      </c>
      <c r="B63" s="111"/>
      <c r="C63" s="126" t="s">
        <v>48</v>
      </c>
      <c r="D63" s="127"/>
      <c r="E63" s="128"/>
      <c r="F63" s="128"/>
      <c r="G63" s="128"/>
      <c r="H63" s="128"/>
      <c r="I63" s="128"/>
      <c r="J63" s="129"/>
      <c r="K63" s="129"/>
      <c r="L63" s="129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30">
        <f>'83,23 общая'!AD63</f>
        <v>0</v>
      </c>
      <c r="AE63" s="131">
        <f t="shared" si="0"/>
        <v>0</v>
      </c>
      <c r="AF63" s="132">
        <f>'83,23 общая'!AF63/83.23*23.42</f>
        <v>0</v>
      </c>
      <c r="AG63" s="133"/>
      <c r="AH63" s="13"/>
    </row>
    <row r="64" spans="1:34" ht="26.25" customHeight="1" thickBot="1">
      <c r="A64" s="87">
        <f>'83,23 общая'!A64</f>
        <v>0</v>
      </c>
      <c r="B64" s="111"/>
      <c r="C64" s="126" t="s">
        <v>48</v>
      </c>
      <c r="D64" s="127"/>
      <c r="E64" s="128"/>
      <c r="F64" s="128"/>
      <c r="G64" s="128"/>
      <c r="H64" s="128"/>
      <c r="I64" s="128"/>
      <c r="J64" s="129"/>
      <c r="K64" s="129"/>
      <c r="L64" s="129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30">
        <f>'83,23 общая'!AD64</f>
        <v>0</v>
      </c>
      <c r="AE64" s="131">
        <f t="shared" si="0"/>
        <v>0</v>
      </c>
      <c r="AF64" s="132">
        <f>'83,23 общая'!AF64/83.23*23.42</f>
        <v>0</v>
      </c>
      <c r="AG64" s="133"/>
      <c r="AH64" s="13"/>
    </row>
    <row r="65" spans="1:34" ht="26.25" customHeight="1" thickBot="1">
      <c r="A65" s="87">
        <f>'83,23 общая'!A65</f>
        <v>0</v>
      </c>
      <c r="B65" s="111"/>
      <c r="C65" s="126" t="s">
        <v>48</v>
      </c>
      <c r="D65" s="127"/>
      <c r="E65" s="128"/>
      <c r="F65" s="128"/>
      <c r="G65" s="128"/>
      <c r="H65" s="128"/>
      <c r="I65" s="128"/>
      <c r="J65" s="129"/>
      <c r="K65" s="129"/>
      <c r="L65" s="129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30">
        <f>'83,23 общая'!AD65</f>
        <v>0</v>
      </c>
      <c r="AE65" s="131">
        <f t="shared" si="0"/>
        <v>0</v>
      </c>
      <c r="AF65" s="132">
        <f>'83,23 общая'!AF65/83.23*23.42</f>
        <v>0</v>
      </c>
      <c r="AG65" s="133"/>
      <c r="AH65" s="13"/>
    </row>
    <row r="66" spans="1:34" ht="26.25" customHeight="1" thickBot="1">
      <c r="A66" s="87">
        <f>'83,23 общая'!A66</f>
        <v>0</v>
      </c>
      <c r="B66" s="111"/>
      <c r="C66" s="126" t="s">
        <v>48</v>
      </c>
      <c r="D66" s="127"/>
      <c r="E66" s="128"/>
      <c r="F66" s="128"/>
      <c r="G66" s="128"/>
      <c r="H66" s="128"/>
      <c r="I66" s="128"/>
      <c r="J66" s="129"/>
      <c r="K66" s="129"/>
      <c r="L66" s="129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30">
        <f>'83,23 общая'!AD66</f>
        <v>0</v>
      </c>
      <c r="AE66" s="131">
        <f t="shared" si="0"/>
        <v>0</v>
      </c>
      <c r="AF66" s="132">
        <f>'83,23 общая'!AF66/83.23*23.42</f>
        <v>0</v>
      </c>
      <c r="AG66" s="133"/>
      <c r="AH66" s="13"/>
    </row>
    <row r="67" spans="1:34" ht="26.25" customHeight="1" thickBot="1">
      <c r="A67" s="87">
        <f>'83,23 общая'!A67</f>
        <v>0</v>
      </c>
      <c r="B67" s="111"/>
      <c r="C67" s="126" t="s">
        <v>48</v>
      </c>
      <c r="D67" s="127"/>
      <c r="E67" s="128"/>
      <c r="F67" s="128"/>
      <c r="G67" s="128"/>
      <c r="H67" s="128"/>
      <c r="I67" s="128"/>
      <c r="J67" s="129"/>
      <c r="K67" s="129"/>
      <c r="L67" s="129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30">
        <f>'83,23 общая'!AD67</f>
        <v>0</v>
      </c>
      <c r="AE67" s="131">
        <f t="shared" si="0"/>
        <v>0</v>
      </c>
      <c r="AF67" s="132">
        <f>'83,23 общая'!AF67/83.23*23.42</f>
        <v>0</v>
      </c>
      <c r="AG67" s="133"/>
      <c r="AH67" s="13"/>
    </row>
    <row r="68" spans="1:34" ht="27.75" customHeight="1" thickBot="1">
      <c r="A68" s="87">
        <f>'83,23 общая'!A68</f>
        <v>0</v>
      </c>
      <c r="B68" s="111"/>
      <c r="C68" s="126" t="s">
        <v>48</v>
      </c>
      <c r="D68" s="127"/>
      <c r="E68" s="128"/>
      <c r="F68" s="128"/>
      <c r="G68" s="128"/>
      <c r="H68" s="128"/>
      <c r="I68" s="128"/>
      <c r="J68" s="129"/>
      <c r="K68" s="129"/>
      <c r="L68" s="129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30">
        <f>'83,23 общая'!AD68</f>
        <v>0</v>
      </c>
      <c r="AE68" s="131">
        <f t="shared" si="0"/>
        <v>0</v>
      </c>
      <c r="AF68" s="132">
        <f>'83,23 общая'!AF68/83.23*23.42</f>
        <v>0</v>
      </c>
      <c r="AG68" s="133">
        <f>AF68*L33</f>
        <v>0</v>
      </c>
      <c r="AH68" s="13"/>
    </row>
    <row r="69" spans="1:34" ht="28.5" customHeight="1" thickBot="1">
      <c r="A69" s="87">
        <f>'83,23 общая'!A69</f>
        <v>0</v>
      </c>
      <c r="B69" s="111"/>
      <c r="C69" s="126" t="s">
        <v>48</v>
      </c>
      <c r="D69" s="127"/>
      <c r="E69" s="128"/>
      <c r="F69" s="128"/>
      <c r="G69" s="128"/>
      <c r="H69" s="128"/>
      <c r="I69" s="128"/>
      <c r="J69" s="129"/>
      <c r="K69" s="129"/>
      <c r="L69" s="129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30">
        <f>'83,23 общая'!AD69</f>
        <v>0</v>
      </c>
      <c r="AE69" s="131">
        <f t="shared" si="0"/>
        <v>0</v>
      </c>
      <c r="AF69" s="132">
        <f>'83,23 общая'!AF69/83.23*23.42</f>
        <v>0</v>
      </c>
      <c r="AG69" s="133">
        <f>AF69*L33</f>
        <v>0</v>
      </c>
      <c r="AH69" s="13"/>
    </row>
    <row r="70" spans="1:34" ht="27.75" customHeight="1" thickBot="1">
      <c r="A70" s="87">
        <f>'83,23 общая'!A70</f>
        <v>0</v>
      </c>
      <c r="B70" s="111"/>
      <c r="C70" s="126" t="s">
        <v>48</v>
      </c>
      <c r="D70" s="127"/>
      <c r="E70" s="128"/>
      <c r="F70" s="128"/>
      <c r="G70" s="128"/>
      <c r="H70" s="128"/>
      <c r="I70" s="128"/>
      <c r="J70" s="129"/>
      <c r="K70" s="129"/>
      <c r="L70" s="129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30">
        <f>'83,23 общая'!AD70</f>
        <v>0</v>
      </c>
      <c r="AE70" s="131">
        <f t="shared" si="0"/>
        <v>0</v>
      </c>
      <c r="AF70" s="132">
        <f>'83,23 общая'!AF70/83.23*23.42</f>
        <v>0</v>
      </c>
      <c r="AG70" s="133">
        <f>AF70*L33</f>
        <v>0</v>
      </c>
      <c r="AH70" s="13"/>
    </row>
    <row r="71" spans="1:34" ht="26.25" customHeight="1" thickBot="1">
      <c r="A71" s="87">
        <f>'83,23 общая'!A71</f>
        <v>0</v>
      </c>
      <c r="B71" s="111"/>
      <c r="C71" s="126" t="s">
        <v>41</v>
      </c>
      <c r="D71" s="127"/>
      <c r="E71" s="128"/>
      <c r="F71" s="128"/>
      <c r="G71" s="128"/>
      <c r="H71" s="128"/>
      <c r="I71" s="128"/>
      <c r="J71" s="129"/>
      <c r="K71" s="129"/>
      <c r="L71" s="129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30">
        <f>'83,23 общая'!AD71</f>
        <v>0</v>
      </c>
      <c r="AE71" s="131">
        <f t="shared" si="0"/>
        <v>0</v>
      </c>
      <c r="AF71" s="132">
        <f>'83,23 общая'!AF71/83.23*23.42</f>
        <v>0</v>
      </c>
      <c r="AG71" s="133">
        <f>AF71*L33</f>
        <v>0</v>
      </c>
      <c r="AH71" s="13"/>
    </row>
    <row r="72" spans="1:34" ht="30" customHeight="1" thickBot="1">
      <c r="A72" s="87">
        <f>'83,23 общая'!A72</f>
        <v>0</v>
      </c>
      <c r="B72" s="111"/>
      <c r="C72" s="126" t="s">
        <v>41</v>
      </c>
      <c r="D72" s="127"/>
      <c r="E72" s="128"/>
      <c r="F72" s="128"/>
      <c r="G72" s="128"/>
      <c r="H72" s="128"/>
      <c r="I72" s="128"/>
      <c r="J72" s="129"/>
      <c r="K72" s="129"/>
      <c r="L72" s="129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30">
        <f>'83,23 общая'!AD72</f>
        <v>0</v>
      </c>
      <c r="AE72" s="131">
        <f t="shared" si="0"/>
        <v>0</v>
      </c>
      <c r="AF72" s="132">
        <f>'83,23 общая'!AF72/83.23*23.42</f>
        <v>0</v>
      </c>
      <c r="AG72" s="133">
        <f>AF72*L33</f>
        <v>0</v>
      </c>
      <c r="AH72" s="13"/>
    </row>
    <row r="73" spans="1:34" ht="22.5" hidden="1" customHeight="1">
      <c r="A73" s="38"/>
      <c r="B73" s="111"/>
      <c r="C73" s="126" t="s">
        <v>41</v>
      </c>
      <c r="D73" s="127"/>
      <c r="E73" s="128"/>
      <c r="F73" s="128"/>
      <c r="G73" s="128"/>
      <c r="H73" s="128"/>
      <c r="I73" s="128"/>
      <c r="J73" s="129"/>
      <c r="K73" s="129"/>
      <c r="L73" s="129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30">
        <f>'83,23 общая'!AD73</f>
        <v>0</v>
      </c>
      <c r="AE73" s="131">
        <f>AD73*AF73*L33</f>
        <v>0</v>
      </c>
      <c r="AF73" s="132">
        <f t="shared" ref="AF73:AF79" si="1">SUM(D73:AC73)</f>
        <v>0</v>
      </c>
      <c r="AG73" s="133">
        <f>AF73*L33</f>
        <v>0</v>
      </c>
      <c r="AH73" s="13"/>
    </row>
    <row r="74" spans="1:34" ht="22.5" hidden="1" customHeight="1">
      <c r="A74" s="38"/>
      <c r="B74" s="111"/>
      <c r="C74" s="126" t="s">
        <v>41</v>
      </c>
      <c r="D74" s="127"/>
      <c r="E74" s="128"/>
      <c r="F74" s="128"/>
      <c r="G74" s="128"/>
      <c r="H74" s="128"/>
      <c r="I74" s="128"/>
      <c r="J74" s="129"/>
      <c r="K74" s="129"/>
      <c r="L74" s="129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30">
        <f>'83,23 общая'!AD74</f>
        <v>0</v>
      </c>
      <c r="AE74" s="131">
        <f>AD74*AF74*L33</f>
        <v>0</v>
      </c>
      <c r="AF74" s="132">
        <f t="shared" si="1"/>
        <v>0</v>
      </c>
      <c r="AG74" s="133">
        <f>AF74*L33</f>
        <v>0</v>
      </c>
      <c r="AH74" s="13"/>
    </row>
    <row r="75" spans="1:34" ht="22.5" hidden="1" customHeight="1">
      <c r="A75" s="38"/>
      <c r="B75" s="111"/>
      <c r="C75" s="126" t="s">
        <v>41</v>
      </c>
      <c r="D75" s="127"/>
      <c r="E75" s="128"/>
      <c r="F75" s="128"/>
      <c r="G75" s="128"/>
      <c r="H75" s="128"/>
      <c r="I75" s="128"/>
      <c r="J75" s="129"/>
      <c r="K75" s="129"/>
      <c r="L75" s="129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30">
        <f>'83,23 общая'!AD75</f>
        <v>0</v>
      </c>
      <c r="AE75" s="131">
        <f>AD75*AF75*L33</f>
        <v>0</v>
      </c>
      <c r="AF75" s="132">
        <f t="shared" si="1"/>
        <v>0</v>
      </c>
      <c r="AG75" s="133">
        <f>AF75*L33</f>
        <v>0</v>
      </c>
      <c r="AH75" s="13"/>
    </row>
    <row r="76" spans="1:34" ht="22.5" hidden="1" customHeight="1">
      <c r="A76" s="135"/>
      <c r="B76" s="135"/>
      <c r="C76" s="126" t="s">
        <v>41</v>
      </c>
      <c r="D76" s="135"/>
      <c r="E76" s="135"/>
      <c r="F76" s="135"/>
      <c r="G76" s="135"/>
      <c r="H76" s="135"/>
      <c r="I76" s="135"/>
      <c r="J76" s="135"/>
      <c r="K76" s="129"/>
      <c r="L76" s="129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30">
        <f>'83,23 общая'!AD76</f>
        <v>0</v>
      </c>
      <c r="AE76" s="131">
        <f>AD76*AF76*L33</f>
        <v>0</v>
      </c>
      <c r="AF76" s="132">
        <f t="shared" si="1"/>
        <v>0</v>
      </c>
      <c r="AG76" s="133">
        <f>AF76*L33</f>
        <v>0</v>
      </c>
      <c r="AH76" s="13"/>
    </row>
    <row r="77" spans="1:34" ht="22.5" hidden="1" customHeight="1">
      <c r="A77" s="38"/>
      <c r="B77" s="111"/>
      <c r="C77" s="126" t="s">
        <v>41</v>
      </c>
      <c r="D77" s="127"/>
      <c r="E77" s="128"/>
      <c r="F77" s="128"/>
      <c r="G77" s="128"/>
      <c r="H77" s="128"/>
      <c r="I77" s="128"/>
      <c r="J77" s="129"/>
      <c r="K77" s="129"/>
      <c r="L77" s="129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30">
        <f>'83,23 общая'!AD77</f>
        <v>0</v>
      </c>
      <c r="AE77" s="131">
        <f>AD77*AF77*L33</f>
        <v>0</v>
      </c>
      <c r="AF77" s="132">
        <f t="shared" si="1"/>
        <v>0</v>
      </c>
      <c r="AG77" s="133">
        <f>AF77*L33</f>
        <v>0</v>
      </c>
      <c r="AH77" s="13"/>
    </row>
    <row r="78" spans="1:34" ht="22.5" hidden="1" customHeight="1">
      <c r="A78" s="38"/>
      <c r="B78" s="111"/>
      <c r="C78" s="126" t="s">
        <v>41</v>
      </c>
      <c r="D78" s="127"/>
      <c r="E78" s="128"/>
      <c r="F78" s="128"/>
      <c r="G78" s="128"/>
      <c r="H78" s="128"/>
      <c r="I78" s="128"/>
      <c r="J78" s="129"/>
      <c r="K78" s="129"/>
      <c r="L78" s="129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30">
        <f>'83,23 общая'!AD78</f>
        <v>0</v>
      </c>
      <c r="AE78" s="131">
        <f>AD78*AF78*L33</f>
        <v>0</v>
      </c>
      <c r="AF78" s="132">
        <f t="shared" si="1"/>
        <v>0</v>
      </c>
      <c r="AG78" s="133">
        <f>AF78*L33</f>
        <v>0</v>
      </c>
      <c r="AH78" s="13"/>
    </row>
    <row r="79" spans="1:34" ht="22.5" hidden="1" customHeight="1" thickBot="1">
      <c r="A79" s="171"/>
      <c r="B79" s="136"/>
      <c r="C79" s="126" t="s">
        <v>41</v>
      </c>
      <c r="D79" s="137"/>
      <c r="E79" s="138"/>
      <c r="F79" s="138"/>
      <c r="G79" s="138"/>
      <c r="H79" s="138"/>
      <c r="I79" s="138"/>
      <c r="J79" s="139"/>
      <c r="K79" s="139"/>
      <c r="L79" s="139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0">
        <f>'83,23 общая'!AD79</f>
        <v>0</v>
      </c>
      <c r="AE79" s="131">
        <f>AD79*AF79*L33</f>
        <v>0</v>
      </c>
      <c r="AF79" s="132">
        <f t="shared" si="1"/>
        <v>0</v>
      </c>
      <c r="AG79" s="133">
        <f>AF79*L33</f>
        <v>0</v>
      </c>
      <c r="AH79" s="13"/>
    </row>
    <row r="80" spans="1:34" ht="34.5" customHeight="1">
      <c r="A80" s="194" t="s">
        <v>6</v>
      </c>
      <c r="B80" s="195"/>
      <c r="C80" s="196"/>
      <c r="D80" s="196"/>
      <c r="E80" s="141"/>
      <c r="F80" s="199" t="s">
        <v>61</v>
      </c>
      <c r="G80" s="199"/>
      <c r="H80" s="199"/>
      <c r="I80" s="200"/>
      <c r="J80" s="142"/>
      <c r="K80" s="93"/>
      <c r="L80" s="232" t="s">
        <v>5</v>
      </c>
      <c r="M80" s="232"/>
      <c r="N80" s="232"/>
      <c r="O80" s="232"/>
      <c r="P80" s="232"/>
      <c r="Q80" s="198" t="s">
        <v>60</v>
      </c>
      <c r="R80" s="198"/>
      <c r="S80" s="198"/>
      <c r="T80" s="198"/>
      <c r="U80" s="198"/>
      <c r="V80" s="141"/>
      <c r="W80" s="142"/>
      <c r="X80" s="142"/>
      <c r="Y80" s="142"/>
      <c r="Z80" s="142"/>
      <c r="AA80" s="142"/>
      <c r="AB80" s="142"/>
      <c r="AC80" s="142"/>
      <c r="AD80" s="142"/>
      <c r="AE80" s="143">
        <f>SUM(AE40:AE72)</f>
        <v>1408.8738700468584</v>
      </c>
      <c r="AF80" s="144"/>
      <c r="AG80" s="104"/>
      <c r="AH80" s="13"/>
    </row>
    <row r="81" spans="1:34" ht="34.5" customHeight="1">
      <c r="A81" s="141"/>
      <c r="B81" s="141"/>
      <c r="C81" s="91" t="s">
        <v>22</v>
      </c>
      <c r="D81" s="141"/>
      <c r="E81" s="141"/>
      <c r="F81" s="197" t="s">
        <v>23</v>
      </c>
      <c r="G81" s="197"/>
      <c r="H81" s="197"/>
      <c r="I81" s="197"/>
      <c r="J81" s="142"/>
      <c r="K81" s="93"/>
      <c r="L81" s="225" t="s">
        <v>22</v>
      </c>
      <c r="M81" s="225"/>
      <c r="N81" s="225"/>
      <c r="O81" s="225"/>
      <c r="P81" s="225"/>
      <c r="Q81" s="197" t="s">
        <v>23</v>
      </c>
      <c r="R81" s="197"/>
      <c r="S81" s="197"/>
      <c r="T81" s="197"/>
      <c r="U81" s="197"/>
      <c r="V81" s="141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04"/>
      <c r="AH81" s="13"/>
    </row>
    <row r="82" spans="1:34" ht="30" customHeight="1">
      <c r="A82" s="91"/>
      <c r="B82" s="91"/>
      <c r="C82" s="91"/>
      <c r="D82" s="142"/>
      <c r="E82" s="193"/>
      <c r="F82" s="193"/>
      <c r="G82" s="193"/>
      <c r="H82" s="193"/>
      <c r="I82" s="142"/>
      <c r="J82" s="142"/>
      <c r="K82" s="93"/>
      <c r="L82" s="93"/>
      <c r="M82" s="93"/>
      <c r="N82" s="93"/>
      <c r="O82" s="93"/>
      <c r="P82" s="93"/>
      <c r="Q82" s="93"/>
      <c r="R82" s="93"/>
      <c r="S82" s="93"/>
      <c r="T82" s="141"/>
      <c r="U82" s="141"/>
      <c r="V82" s="141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04"/>
    </row>
    <row r="83" spans="1:34" ht="12.75" customHeight="1">
      <c r="A83" s="91"/>
      <c r="B83" s="91"/>
      <c r="C83" s="91"/>
      <c r="D83" s="104"/>
      <c r="E83" s="104"/>
      <c r="F83" s="104"/>
      <c r="G83" s="145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42"/>
      <c r="AA83" s="142"/>
      <c r="AB83" s="142"/>
      <c r="AC83" s="142"/>
      <c r="AD83" s="142"/>
      <c r="AE83" s="142"/>
      <c r="AF83" s="142"/>
      <c r="AG83" s="104"/>
    </row>
    <row r="84" spans="1:34" ht="30.5">
      <c r="A84" s="91"/>
      <c r="B84" s="91"/>
      <c r="C84" s="91"/>
      <c r="D84" s="104"/>
      <c r="E84" s="104"/>
      <c r="F84" s="104"/>
      <c r="G84" s="145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</row>
    <row r="85" spans="1:34" ht="30.5">
      <c r="A85" s="91"/>
      <c r="B85" s="91"/>
      <c r="C85" s="91"/>
      <c r="D85" s="104"/>
      <c r="E85" s="104"/>
      <c r="F85" s="104"/>
      <c r="G85" s="145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</row>
    <row r="86" spans="1:34" ht="30.5">
      <c r="A86" s="91"/>
      <c r="B86" s="91"/>
      <c r="C86" s="91"/>
      <c r="D86" s="104"/>
      <c r="E86" s="104"/>
      <c r="F86" s="104"/>
      <c r="G86" s="145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</row>
    <row r="87" spans="1:34" ht="30.5">
      <c r="A87" s="91"/>
      <c r="B87" s="91"/>
      <c r="C87" s="91"/>
      <c r="D87" s="104"/>
      <c r="E87" s="104"/>
      <c r="F87" s="104"/>
      <c r="G87" s="146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</row>
    <row r="88" spans="1:34" ht="30.5">
      <c r="A88" s="91"/>
      <c r="B88" s="91"/>
      <c r="C88" s="91"/>
      <c r="D88" s="104"/>
      <c r="E88" s="104"/>
      <c r="F88" s="104"/>
      <c r="G88" s="146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</row>
    <row r="89" spans="1:34" ht="30.5">
      <c r="A89" s="91"/>
      <c r="B89" s="91"/>
      <c r="C89" s="91"/>
      <c r="D89" s="104"/>
      <c r="E89" s="104"/>
      <c r="F89" s="104"/>
      <c r="G89" s="146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</row>
    <row r="90" spans="1:34" ht="30.5">
      <c r="A90" s="91"/>
      <c r="B90" s="91"/>
      <c r="C90" s="91"/>
      <c r="D90" s="104"/>
      <c r="E90" s="104"/>
      <c r="F90" s="104"/>
      <c r="G90" s="146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</row>
    <row r="91" spans="1:34" ht="30.5">
      <c r="A91" s="91"/>
      <c r="B91" s="91"/>
      <c r="C91" s="91"/>
      <c r="D91" s="104"/>
      <c r="E91" s="104"/>
      <c r="F91" s="104"/>
      <c r="G91" s="146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</row>
    <row r="92" spans="1:34" ht="30.5">
      <c r="A92" s="91"/>
      <c r="B92" s="91"/>
      <c r="C92" s="91"/>
      <c r="D92" s="104"/>
      <c r="E92" s="104"/>
      <c r="F92" s="104"/>
      <c r="G92" s="146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</row>
    <row r="93" spans="1:34" ht="30.5">
      <c r="A93" s="91"/>
      <c r="B93" s="91"/>
      <c r="C93" s="91"/>
      <c r="D93" s="104"/>
      <c r="E93" s="104"/>
      <c r="F93" s="104"/>
      <c r="G93" s="146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</row>
    <row r="94" spans="1:34" ht="30.5">
      <c r="A94" s="91"/>
      <c r="B94" s="91"/>
      <c r="C94" s="91"/>
      <c r="D94" s="104"/>
      <c r="E94" s="104"/>
      <c r="F94" s="104"/>
      <c r="G94" s="146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</row>
    <row r="95" spans="1:34" ht="30.5">
      <c r="A95" s="91"/>
      <c r="B95" s="91"/>
      <c r="C95" s="91"/>
      <c r="D95" s="104"/>
      <c r="E95" s="104"/>
      <c r="F95" s="104"/>
      <c r="G95" s="146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</row>
    <row r="96" spans="1:34" ht="30.5">
      <c r="A96" s="91"/>
      <c r="B96" s="91"/>
      <c r="C96" s="91"/>
      <c r="D96" s="104"/>
      <c r="E96" s="104"/>
      <c r="F96" s="104"/>
      <c r="G96" s="146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</row>
    <row r="97" spans="1:33" ht="30.5">
      <c r="A97" s="91"/>
      <c r="B97" s="91"/>
      <c r="C97" s="91"/>
      <c r="D97" s="104"/>
      <c r="E97" s="104"/>
      <c r="F97" s="104"/>
      <c r="G97" s="146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</row>
    <row r="98" spans="1:33" ht="30.5">
      <c r="A98" s="91"/>
      <c r="B98" s="91"/>
      <c r="C98" s="91"/>
      <c r="D98" s="104"/>
      <c r="E98" s="104"/>
      <c r="F98" s="104"/>
      <c r="G98" s="146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</row>
    <row r="99" spans="1:33" ht="30.5">
      <c r="A99" s="91"/>
      <c r="B99" s="91"/>
      <c r="C99" s="91"/>
      <c r="D99" s="104"/>
      <c r="E99" s="104"/>
      <c r="F99" s="104"/>
      <c r="G99" s="146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</row>
    <row r="100" spans="1:33" ht="30.5">
      <c r="A100" s="91"/>
      <c r="B100" s="91"/>
      <c r="C100" s="91"/>
      <c r="D100" s="104"/>
      <c r="E100" s="104"/>
      <c r="F100" s="104"/>
      <c r="G100" s="146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</row>
    <row r="101" spans="1:33" ht="30.5">
      <c r="A101" s="91"/>
      <c r="B101" s="91"/>
      <c r="C101" s="91"/>
      <c r="D101" s="104"/>
      <c r="E101" s="104"/>
      <c r="F101" s="104"/>
      <c r="G101" s="146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</row>
    <row r="102" spans="1:33" ht="25.5">
      <c r="A102" s="22"/>
      <c r="B102" s="22"/>
      <c r="C102" s="22"/>
      <c r="D102" s="34"/>
      <c r="E102" s="34"/>
      <c r="F102" s="34"/>
      <c r="G102" s="88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</row>
    <row r="103" spans="1:33" ht="25.5">
      <c r="A103" s="22"/>
      <c r="B103" s="22"/>
      <c r="C103" s="22"/>
      <c r="D103" s="34"/>
      <c r="E103" s="34"/>
      <c r="F103" s="34"/>
      <c r="G103" s="88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</row>
    <row r="104" spans="1:33" ht="25.5">
      <c r="A104" s="22"/>
      <c r="B104" s="22"/>
      <c r="C104" s="22"/>
      <c r="D104" s="34"/>
      <c r="E104" s="34"/>
      <c r="F104" s="34"/>
      <c r="G104" s="88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</row>
    <row r="105" spans="1:33" ht="25">
      <c r="A105" s="21"/>
      <c r="B105" s="21"/>
      <c r="C105" s="21"/>
      <c r="D105" s="89"/>
      <c r="E105" s="89"/>
      <c r="F105" s="89"/>
      <c r="G105" s="90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</row>
    <row r="106" spans="1:33">
      <c r="A106" s="2"/>
      <c r="B106" s="2"/>
      <c r="C106" s="2"/>
      <c r="D106" s="1"/>
      <c r="E106" s="1"/>
      <c r="F106" s="1"/>
      <c r="G106" s="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2"/>
      <c r="B107" s="2"/>
      <c r="C107" s="2"/>
      <c r="D107" s="1"/>
      <c r="E107" s="1"/>
      <c r="F107" s="1"/>
      <c r="G107" s="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2"/>
      <c r="B108" s="2"/>
      <c r="C108" s="2"/>
      <c r="D108" s="1"/>
      <c r="E108" s="1"/>
      <c r="F108" s="1"/>
      <c r="G108" s="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2"/>
      <c r="B109" s="2"/>
      <c r="C109" s="2"/>
      <c r="D109" s="1"/>
      <c r="E109" s="1"/>
      <c r="F109" s="1"/>
      <c r="G109" s="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2"/>
      <c r="B110" s="2"/>
      <c r="C110" s="2"/>
      <c r="D110" s="1"/>
      <c r="E110" s="1"/>
      <c r="F110" s="1"/>
      <c r="G110" s="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2"/>
      <c r="B111" s="2"/>
      <c r="C111" s="2"/>
      <c r="D111" s="1"/>
      <c r="E111" s="1"/>
      <c r="F111" s="1"/>
      <c r="G111" s="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2"/>
      <c r="B112" s="2"/>
      <c r="C112" s="2"/>
      <c r="D112" s="1"/>
      <c r="E112" s="1"/>
      <c r="F112" s="1"/>
      <c r="G112" s="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2"/>
      <c r="B113" s="2"/>
      <c r="C113" s="2"/>
      <c r="D113" s="1"/>
      <c r="E113" s="1"/>
      <c r="F113" s="1"/>
      <c r="G113" s="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2"/>
      <c r="B114" s="2"/>
      <c r="C114" s="2"/>
      <c r="D114" s="1"/>
      <c r="E114" s="1"/>
      <c r="F114" s="1"/>
      <c r="G114" s="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2"/>
      <c r="B115" s="2"/>
      <c r="C115" s="2"/>
      <c r="D115" s="1"/>
      <c r="E115" s="1"/>
      <c r="F115" s="1"/>
      <c r="G115" s="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2"/>
      <c r="B116" s="2"/>
      <c r="C116" s="2"/>
      <c r="D116" s="1"/>
      <c r="E116" s="1"/>
      <c r="F116" s="1"/>
      <c r="G116" s="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2"/>
      <c r="B117" s="2"/>
      <c r="C117" s="2"/>
      <c r="D117" s="1"/>
      <c r="E117" s="1"/>
      <c r="F117" s="1"/>
      <c r="G117" s="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2"/>
      <c r="B118" s="2"/>
      <c r="C118" s="2"/>
      <c r="D118" s="1"/>
      <c r="E118" s="1"/>
      <c r="F118" s="1"/>
      <c r="G118" s="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2"/>
      <c r="B119" s="2"/>
      <c r="C119" s="2"/>
      <c r="D119" s="1"/>
      <c r="E119" s="1"/>
      <c r="F119" s="1"/>
      <c r="G119" s="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2"/>
      <c r="B120" s="2"/>
      <c r="C120" s="2"/>
      <c r="D120" s="1"/>
      <c r="E120" s="1"/>
      <c r="F120" s="1"/>
      <c r="G120" s="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2"/>
      <c r="B121" s="2"/>
      <c r="C121" s="2"/>
      <c r="D121" s="1"/>
      <c r="E121" s="1"/>
      <c r="F121" s="1"/>
      <c r="G121" s="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2"/>
      <c r="B122" s="2"/>
      <c r="C122" s="2"/>
      <c r="D122" s="1"/>
      <c r="E122" s="1"/>
      <c r="F122" s="1"/>
      <c r="G122" s="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D123" s="1"/>
      <c r="E123" s="1"/>
      <c r="F123" s="1"/>
      <c r="G123" s="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D124" s="1"/>
      <c r="E124" s="1"/>
      <c r="F124" s="1"/>
      <c r="G124" s="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D125" s="1"/>
      <c r="E125" s="1"/>
      <c r="F125" s="1"/>
      <c r="G125" s="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D126" s="1"/>
      <c r="E126" s="1"/>
      <c r="F126" s="1"/>
      <c r="G126" s="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D127" s="1"/>
      <c r="E127" s="1"/>
      <c r="F127" s="1"/>
      <c r="G127" s="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D128" s="1"/>
      <c r="E128" s="1"/>
      <c r="F128" s="1"/>
      <c r="G128" s="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4:33">
      <c r="D129" s="1"/>
      <c r="E129" s="1"/>
      <c r="F129" s="1"/>
      <c r="G129" s="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4:33">
      <c r="D130" s="1"/>
      <c r="E130" s="1"/>
      <c r="F130" s="1"/>
      <c r="G130" s="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4:33">
      <c r="D131" s="1"/>
      <c r="E131" s="1"/>
      <c r="F131" s="1"/>
      <c r="G131" s="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4:33">
      <c r="D132" s="1"/>
      <c r="E132" s="1"/>
      <c r="F132" s="1"/>
      <c r="G132" s="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4:33">
      <c r="D133" s="1"/>
      <c r="E133" s="1"/>
      <c r="F133" s="1"/>
      <c r="G133" s="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33">
      <c r="D134" s="1"/>
      <c r="E134" s="1"/>
      <c r="F134" s="1"/>
      <c r="G134" s="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4:33">
      <c r="D135" s="1"/>
      <c r="E135" s="1"/>
      <c r="F135" s="1"/>
      <c r="G135" s="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4:33">
      <c r="D136" s="1"/>
      <c r="E136" s="1"/>
      <c r="F136" s="1"/>
      <c r="G136" s="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4:33">
      <c r="D137" s="1"/>
      <c r="E137" s="1"/>
      <c r="F137" s="1"/>
      <c r="G137" s="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4:33">
      <c r="D138" s="1"/>
      <c r="E138" s="1"/>
      <c r="F138" s="1"/>
      <c r="G138" s="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4:33">
      <c r="D139" s="1"/>
      <c r="E139" s="1"/>
      <c r="F139" s="1"/>
      <c r="G139" s="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4:33">
      <c r="D140" s="1"/>
      <c r="E140" s="1"/>
      <c r="F140" s="1"/>
      <c r="G140" s="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4:33">
      <c r="D141" s="1"/>
      <c r="E141" s="1"/>
      <c r="F141" s="1"/>
      <c r="G141" s="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4:33">
      <c r="D142" s="1"/>
      <c r="E142" s="1"/>
      <c r="F142" s="1"/>
      <c r="G142" s="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4:33">
      <c r="D143" s="1"/>
      <c r="E143" s="1"/>
      <c r="F143" s="1"/>
      <c r="G143" s="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4:33">
      <c r="D144" s="1"/>
      <c r="E144" s="1"/>
      <c r="F144" s="1"/>
      <c r="G144" s="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4:33">
      <c r="D145" s="1"/>
      <c r="E145" s="1"/>
      <c r="F145" s="1"/>
      <c r="G145" s="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4:33">
      <c r="D146" s="1"/>
      <c r="E146" s="1"/>
      <c r="F146" s="1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4:33">
      <c r="D147" s="1"/>
      <c r="E147" s="1"/>
      <c r="F147" s="1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4:33">
      <c r="D148" s="1"/>
      <c r="E148" s="1"/>
      <c r="F148" s="1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4:33">
      <c r="D149" s="1"/>
      <c r="E149" s="1"/>
      <c r="F149" s="1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4:33">
      <c r="D150" s="1"/>
      <c r="E150" s="1"/>
      <c r="F150" s="1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4:33">
      <c r="D151" s="1"/>
      <c r="E151" s="1"/>
      <c r="F151" s="1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4:33">
      <c r="D152" s="1"/>
      <c r="E152" s="1"/>
      <c r="F152" s="1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4:33">
      <c r="D153" s="1"/>
      <c r="E153" s="1"/>
      <c r="F153" s="1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4:33">
      <c r="D154" s="1"/>
      <c r="E154" s="1"/>
      <c r="F154" s="1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4:33">
      <c r="D155" s="1"/>
      <c r="E155" s="1"/>
      <c r="F155" s="1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4:33">
      <c r="D156" s="1"/>
      <c r="E156" s="1"/>
      <c r="F156" s="1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4:33">
      <c r="D157" s="1"/>
      <c r="E157" s="1"/>
      <c r="F157" s="1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4:33">
      <c r="D158" s="1"/>
      <c r="E158" s="1"/>
      <c r="F158" s="1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4:33">
      <c r="D159" s="1"/>
      <c r="E159" s="1"/>
      <c r="F159" s="1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4:33">
      <c r="D160" s="1"/>
      <c r="E160" s="1"/>
      <c r="F160" s="1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</sheetData>
  <sheetProtection formatCells="0" formatColumns="0" formatRows="0" deleteRows="0" selectLockedCells="1"/>
  <mergeCells count="76">
    <mergeCell ref="P13:X13"/>
    <mergeCell ref="Q81:U81"/>
    <mergeCell ref="L81:P81"/>
    <mergeCell ref="L80:P80"/>
    <mergeCell ref="W30:AB30"/>
    <mergeCell ref="V31:AB31"/>
    <mergeCell ref="S24:U24"/>
    <mergeCell ref="S25:U25"/>
    <mergeCell ref="S26:U26"/>
    <mergeCell ref="AF12:AG12"/>
    <mergeCell ref="AF13:AG13"/>
    <mergeCell ref="H14:I28"/>
    <mergeCell ref="J14:K28"/>
    <mergeCell ref="L14:M28"/>
    <mergeCell ref="B3:E3"/>
    <mergeCell ref="G3:K3"/>
    <mergeCell ref="B11:E11"/>
    <mergeCell ref="G11:K11"/>
    <mergeCell ref="S14:U14"/>
    <mergeCell ref="AF14:AG27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B28:C28"/>
    <mergeCell ref="S28:AB28"/>
    <mergeCell ref="A14:C27"/>
    <mergeCell ref="D14:E28"/>
    <mergeCell ref="F14:G28"/>
    <mergeCell ref="V14:W14"/>
    <mergeCell ref="AF28:AG28"/>
    <mergeCell ref="B29:C29"/>
    <mergeCell ref="D29:E29"/>
    <mergeCell ref="F29:G29"/>
    <mergeCell ref="H29:I29"/>
    <mergeCell ref="J29:K29"/>
    <mergeCell ref="L29:M29"/>
    <mergeCell ref="AF29:AG30"/>
    <mergeCell ref="B30:C30"/>
    <mergeCell ref="D30:E30"/>
    <mergeCell ref="F30:G30"/>
    <mergeCell ref="H30:I30"/>
    <mergeCell ref="J30:K30"/>
    <mergeCell ref="L30:M30"/>
    <mergeCell ref="B31:C31"/>
    <mergeCell ref="D31:E31"/>
    <mergeCell ref="F31:G31"/>
    <mergeCell ref="H31:I31"/>
    <mergeCell ref="J31:K31"/>
    <mergeCell ref="L31:M31"/>
    <mergeCell ref="B32:C32"/>
    <mergeCell ref="D32:E32"/>
    <mergeCell ref="F32:G32"/>
    <mergeCell ref="H32:I32"/>
    <mergeCell ref="J32:K32"/>
    <mergeCell ref="L32:M32"/>
    <mergeCell ref="H33:I33"/>
    <mergeCell ref="J33:K33"/>
    <mergeCell ref="L33:M33"/>
    <mergeCell ref="A34:C35"/>
    <mergeCell ref="D34:AE34"/>
    <mergeCell ref="AF34:AG36"/>
    <mergeCell ref="D35:H35"/>
    <mergeCell ref="I35:M35"/>
    <mergeCell ref="A36:C36"/>
    <mergeCell ref="E82:H82"/>
    <mergeCell ref="A80:B80"/>
    <mergeCell ref="C80:D80"/>
    <mergeCell ref="F81:I81"/>
    <mergeCell ref="Q80:U80"/>
    <mergeCell ref="F80:I80"/>
  </mergeCells>
  <pageMargins left="0.23622047244094491" right="0.23622047244094491" top="0" bottom="0" header="0.31496062992125984" footer="0.31496062992125984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1298"/>
  <sheetViews>
    <sheetView showZeros="0" topLeftCell="A32" zoomScale="51" zoomScaleNormal="51" zoomScaleSheetLayoutView="80" workbookViewId="0">
      <selection activeCell="G54" sqref="G54"/>
    </sheetView>
  </sheetViews>
  <sheetFormatPr defaultRowHeight="12.5"/>
  <cols>
    <col min="1" max="1" width="37.7265625" customWidth="1"/>
    <col min="2" max="2" width="8.26953125" customWidth="1"/>
    <col min="3" max="3" width="8.453125" customWidth="1"/>
    <col min="4" max="4" width="15" customWidth="1"/>
    <col min="5" max="5" width="12.453125" customWidth="1"/>
    <col min="6" max="6" width="17" customWidth="1"/>
    <col min="7" max="7" width="13.1796875" style="8" customWidth="1"/>
    <col min="8" max="8" width="16.26953125" customWidth="1"/>
    <col min="9" max="9" width="13" customWidth="1"/>
    <col min="10" max="10" width="6.453125" customWidth="1"/>
    <col min="11" max="11" width="10.7265625" customWidth="1"/>
    <col min="12" max="12" width="6.1796875" customWidth="1"/>
    <col min="13" max="13" width="6" customWidth="1"/>
    <col min="14" max="15" width="6.453125" customWidth="1"/>
    <col min="16" max="16" width="6" customWidth="1"/>
    <col min="17" max="17" width="6.453125" customWidth="1"/>
    <col min="18" max="18" width="7" customWidth="1"/>
    <col min="19" max="19" width="7.54296875" customWidth="1"/>
    <col min="20" max="20" width="8" customWidth="1"/>
    <col min="21" max="21" width="6.26953125" customWidth="1"/>
    <col min="22" max="22" width="10.54296875" customWidth="1"/>
    <col min="23" max="23" width="8.453125" customWidth="1"/>
    <col min="24" max="24" width="6.81640625" customWidth="1"/>
    <col min="25" max="25" width="6.1796875" customWidth="1"/>
    <col min="26" max="26" width="5.81640625" customWidth="1"/>
    <col min="27" max="27" width="6.1796875" customWidth="1"/>
    <col min="28" max="28" width="7.54296875" customWidth="1"/>
    <col min="29" max="29" width="6.1796875" customWidth="1"/>
    <col min="30" max="30" width="17.7265625" customWidth="1"/>
    <col min="31" max="31" width="19.81640625" customWidth="1"/>
    <col min="32" max="32" width="13.453125" customWidth="1"/>
    <col min="33" max="33" width="12.26953125" customWidth="1"/>
  </cols>
  <sheetData>
    <row r="1" spans="1:33" ht="18" customHeight="1">
      <c r="A1" s="84"/>
      <c r="B1" s="84"/>
      <c r="C1" s="84" t="s">
        <v>7</v>
      </c>
      <c r="D1" s="84"/>
      <c r="E1" s="84"/>
      <c r="F1" s="84"/>
      <c r="G1" s="150"/>
      <c r="H1" s="150"/>
      <c r="I1" s="150"/>
      <c r="J1" s="150"/>
      <c r="K1" s="150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1"/>
      <c r="AA1" s="81"/>
      <c r="AB1" s="84"/>
      <c r="AC1" s="84" t="s">
        <v>26</v>
      </c>
      <c r="AD1" s="84"/>
      <c r="AE1" s="84"/>
      <c r="AF1" s="84"/>
      <c r="AG1" s="84"/>
    </row>
    <row r="2" spans="1:33" ht="3.75" hidden="1" customHeight="1">
      <c r="A2" s="84"/>
      <c r="B2" s="84"/>
      <c r="C2" s="84"/>
      <c r="D2" s="84"/>
      <c r="E2" s="84"/>
      <c r="F2" s="84"/>
      <c r="G2" s="150"/>
      <c r="H2" s="150"/>
      <c r="I2" s="150"/>
      <c r="J2" s="150"/>
      <c r="K2" s="150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1:33" ht="26.25" customHeight="1">
      <c r="A3" s="84" t="s">
        <v>52</v>
      </c>
      <c r="B3" s="271"/>
      <c r="C3" s="271"/>
      <c r="D3" s="271"/>
      <c r="E3" s="271"/>
      <c r="F3" s="84"/>
      <c r="G3" s="272" t="s">
        <v>63</v>
      </c>
      <c r="H3" s="272"/>
      <c r="I3" s="272"/>
      <c r="J3" s="272"/>
      <c r="K3" s="272"/>
      <c r="L3" s="84"/>
      <c r="M3" s="84"/>
      <c r="N3" s="84" t="s">
        <v>51</v>
      </c>
      <c r="O3" s="84"/>
      <c r="P3" s="84"/>
      <c r="Q3" s="84"/>
      <c r="R3" s="84"/>
      <c r="S3" s="84"/>
      <c r="T3" s="84"/>
      <c r="U3" s="84"/>
      <c r="V3" s="84"/>
      <c r="W3" s="84"/>
      <c r="X3" s="84"/>
      <c r="Y3" s="151"/>
      <c r="Z3" s="84"/>
      <c r="AA3" s="84"/>
      <c r="AB3" s="84"/>
      <c r="AC3" s="84"/>
      <c r="AD3" s="152"/>
      <c r="AE3" s="84"/>
      <c r="AF3" s="84"/>
      <c r="AG3" s="84"/>
    </row>
    <row r="4" spans="1:33" ht="28" hidden="1">
      <c r="A4" s="84"/>
      <c r="B4" s="153"/>
      <c r="C4" s="153"/>
      <c r="D4" s="153"/>
      <c r="E4" s="153"/>
      <c r="F4" s="84"/>
      <c r="G4" s="154"/>
      <c r="H4" s="154"/>
      <c r="I4" s="154"/>
      <c r="J4" s="154"/>
      <c r="K4" s="15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155"/>
      <c r="Z4" s="84"/>
      <c r="AA4" s="84"/>
      <c r="AB4" s="84"/>
      <c r="AC4" s="84"/>
      <c r="AD4" s="152"/>
      <c r="AE4" s="84"/>
      <c r="AF4" s="84"/>
      <c r="AG4" s="84"/>
    </row>
    <row r="5" spans="1:33" ht="28" hidden="1">
      <c r="A5" s="84"/>
      <c r="B5" s="153"/>
      <c r="C5" s="153"/>
      <c r="D5" s="153"/>
      <c r="E5" s="153"/>
      <c r="F5" s="84"/>
      <c r="G5" s="154"/>
      <c r="H5" s="154"/>
      <c r="I5" s="154"/>
      <c r="J5" s="154"/>
      <c r="K5" s="15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155"/>
      <c r="Z5" s="84"/>
      <c r="AA5" s="84"/>
      <c r="AB5" s="84"/>
      <c r="AC5" s="84"/>
      <c r="AD5" s="152"/>
      <c r="AE5" s="84"/>
      <c r="AF5" s="84"/>
      <c r="AG5" s="84"/>
    </row>
    <row r="6" spans="1:33" ht="28" hidden="1">
      <c r="A6" s="84"/>
      <c r="B6" s="153"/>
      <c r="C6" s="153"/>
      <c r="D6" s="153"/>
      <c r="E6" s="153"/>
      <c r="F6" s="84"/>
      <c r="G6" s="154"/>
      <c r="H6" s="154"/>
      <c r="I6" s="154"/>
      <c r="J6" s="154"/>
      <c r="K6" s="15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155"/>
      <c r="Z6" s="84"/>
      <c r="AA6" s="84"/>
      <c r="AB6" s="84"/>
      <c r="AC6" s="84"/>
      <c r="AD6" s="152"/>
      <c r="AE6" s="84"/>
      <c r="AF6" s="84"/>
      <c r="AG6" s="84"/>
    </row>
    <row r="7" spans="1:33" ht="28" hidden="1">
      <c r="A7" s="84"/>
      <c r="B7" s="153"/>
      <c r="C7" s="153"/>
      <c r="D7" s="153"/>
      <c r="E7" s="153"/>
      <c r="F7" s="84"/>
      <c r="G7" s="154"/>
      <c r="H7" s="154"/>
      <c r="I7" s="154"/>
      <c r="J7" s="154"/>
      <c r="K7" s="15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155"/>
      <c r="Z7" s="84"/>
      <c r="AA7" s="84"/>
      <c r="AB7" s="84"/>
      <c r="AC7" s="84"/>
      <c r="AD7" s="152"/>
      <c r="AE7" s="84"/>
      <c r="AF7" s="84"/>
      <c r="AG7" s="84"/>
    </row>
    <row r="8" spans="1:33" ht="28" hidden="1">
      <c r="A8" s="84"/>
      <c r="B8" s="153"/>
      <c r="C8" s="153"/>
      <c r="D8" s="153"/>
      <c r="E8" s="153"/>
      <c r="F8" s="84"/>
      <c r="G8" s="154"/>
      <c r="H8" s="154"/>
      <c r="I8" s="154"/>
      <c r="J8" s="154"/>
      <c r="K8" s="15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155"/>
      <c r="Z8" s="84"/>
      <c r="AA8" s="84"/>
      <c r="AB8" s="84"/>
      <c r="AC8" s="84"/>
      <c r="AD8" s="152"/>
      <c r="AE8" s="84"/>
      <c r="AF8" s="84"/>
      <c r="AG8" s="84"/>
    </row>
    <row r="9" spans="1:33" ht="28" hidden="1">
      <c r="A9" s="84"/>
      <c r="B9" s="153"/>
      <c r="C9" s="153"/>
      <c r="D9" s="153"/>
      <c r="E9" s="153"/>
      <c r="F9" s="84"/>
      <c r="G9" s="154"/>
      <c r="H9" s="154"/>
      <c r="I9" s="154"/>
      <c r="J9" s="154"/>
      <c r="K9" s="15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155"/>
      <c r="Z9" s="84"/>
      <c r="AA9" s="84"/>
      <c r="AB9" s="84"/>
      <c r="AC9" s="84"/>
      <c r="AD9" s="152"/>
      <c r="AE9" s="84"/>
      <c r="AF9" s="84"/>
      <c r="AG9" s="84"/>
    </row>
    <row r="10" spans="1:33" ht="28" hidden="1">
      <c r="A10" s="84"/>
      <c r="B10" s="153"/>
      <c r="C10" s="153"/>
      <c r="D10" s="153"/>
      <c r="E10" s="153"/>
      <c r="F10" s="84"/>
      <c r="G10" s="154"/>
      <c r="H10" s="154"/>
      <c r="I10" s="154"/>
      <c r="J10" s="154"/>
      <c r="K10" s="15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155"/>
      <c r="Z10" s="84"/>
      <c r="AA10" s="84"/>
      <c r="AB10" s="84"/>
      <c r="AC10" s="84"/>
      <c r="AD10" s="152"/>
      <c r="AE10" s="84"/>
      <c r="AF10" s="84"/>
      <c r="AG10" s="84"/>
    </row>
    <row r="11" spans="1:33" ht="28">
      <c r="A11" s="84"/>
      <c r="B11" s="262" t="s">
        <v>0</v>
      </c>
      <c r="C11" s="262"/>
      <c r="D11" s="262"/>
      <c r="E11" s="262"/>
      <c r="F11" s="84"/>
      <c r="G11" s="273" t="s">
        <v>1</v>
      </c>
      <c r="H11" s="273"/>
      <c r="I11" s="273"/>
      <c r="J11" s="273"/>
      <c r="K11" s="273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156"/>
      <c r="AE11" s="84"/>
      <c r="AF11" s="84"/>
      <c r="AG11" s="84"/>
    </row>
    <row r="12" spans="1:33" ht="28">
      <c r="A12" s="157" t="str">
        <f>'83,23 общая'!A12</f>
        <v>09.11.22.</v>
      </c>
      <c r="B12" s="84"/>
      <c r="C12" s="84"/>
      <c r="D12" s="84"/>
      <c r="E12" s="84"/>
      <c r="F12" s="84"/>
      <c r="G12" s="150"/>
      <c r="H12" s="150"/>
      <c r="I12" s="150"/>
      <c r="J12" s="150"/>
      <c r="K12" s="150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268" t="s">
        <v>47</v>
      </c>
      <c r="AG12" s="269"/>
    </row>
    <row r="13" spans="1:33" ht="23.25" customHeight="1">
      <c r="A13" s="84"/>
      <c r="B13" s="84"/>
      <c r="C13" s="84"/>
      <c r="D13" s="84"/>
      <c r="E13" s="84"/>
      <c r="F13" s="84"/>
      <c r="G13" s="150"/>
      <c r="H13" s="150"/>
      <c r="I13" s="150"/>
      <c r="J13" s="150"/>
      <c r="K13" s="150"/>
      <c r="L13" s="84"/>
      <c r="M13" s="84"/>
      <c r="N13" s="84"/>
      <c r="O13" s="84"/>
      <c r="P13" s="243" t="str">
        <f>'83,23 общая'!P13:W13</f>
        <v>09.11.22.</v>
      </c>
      <c r="Q13" s="243"/>
      <c r="R13" s="243"/>
      <c r="S13" s="243"/>
      <c r="T13" s="243"/>
      <c r="U13" s="243"/>
      <c r="V13" s="243"/>
      <c r="W13" s="243"/>
      <c r="X13" s="84"/>
      <c r="Y13" s="81"/>
      <c r="Z13" s="81"/>
      <c r="AA13" s="81"/>
      <c r="AB13" s="81"/>
      <c r="AC13" s="81"/>
      <c r="AD13" s="84"/>
      <c r="AE13" s="84"/>
      <c r="AF13" s="268">
        <v>504202</v>
      </c>
      <c r="AG13" s="269"/>
    </row>
    <row r="14" spans="1:33" ht="13.5" customHeight="1">
      <c r="A14" s="267" t="s">
        <v>13</v>
      </c>
      <c r="B14" s="267"/>
      <c r="C14" s="267"/>
      <c r="D14" s="267" t="s">
        <v>16</v>
      </c>
      <c r="E14" s="267"/>
      <c r="F14" s="267" t="s">
        <v>27</v>
      </c>
      <c r="G14" s="267"/>
      <c r="H14" s="267" t="s">
        <v>28</v>
      </c>
      <c r="I14" s="267"/>
      <c r="J14" s="267" t="s">
        <v>46</v>
      </c>
      <c r="K14" s="267"/>
      <c r="L14" s="267" t="s">
        <v>17</v>
      </c>
      <c r="M14" s="267"/>
      <c r="N14" s="158"/>
      <c r="O14" s="81"/>
      <c r="P14" s="175"/>
      <c r="Q14" s="176"/>
      <c r="R14" s="174"/>
      <c r="S14" s="270"/>
      <c r="T14" s="270"/>
      <c r="U14" s="270"/>
      <c r="V14" s="270"/>
      <c r="W14" s="270"/>
      <c r="X14" s="160"/>
      <c r="Y14" s="81"/>
      <c r="Z14" s="81"/>
      <c r="AA14" s="81"/>
      <c r="AB14" s="81"/>
      <c r="AC14" s="81"/>
      <c r="AD14" s="84"/>
      <c r="AE14" s="81"/>
      <c r="AF14" s="257"/>
      <c r="AG14" s="257"/>
    </row>
    <row r="15" spans="1:33" ht="12.65" hidden="1" customHeight="1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158"/>
      <c r="O15" s="81"/>
      <c r="P15" s="83"/>
      <c r="Q15" s="83"/>
      <c r="R15" s="83"/>
      <c r="S15" s="243" t="s">
        <v>29</v>
      </c>
      <c r="T15" s="243"/>
      <c r="U15" s="243"/>
      <c r="V15" s="83"/>
      <c r="W15" s="83"/>
      <c r="X15" s="83"/>
      <c r="Y15" s="81"/>
      <c r="Z15" s="81"/>
      <c r="AA15" s="81"/>
      <c r="AB15" s="81"/>
      <c r="AC15" s="81"/>
      <c r="AD15" s="84"/>
      <c r="AE15" s="81"/>
      <c r="AF15" s="257"/>
      <c r="AG15" s="257"/>
    </row>
    <row r="16" spans="1:33" ht="12.65" hidden="1" customHeight="1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158"/>
      <c r="O16" s="81"/>
      <c r="P16" s="83"/>
      <c r="Q16" s="83"/>
      <c r="R16" s="83"/>
      <c r="S16" s="243" t="s">
        <v>30</v>
      </c>
      <c r="T16" s="243"/>
      <c r="U16" s="243"/>
      <c r="V16" s="83"/>
      <c r="W16" s="83"/>
      <c r="X16" s="83"/>
      <c r="Y16" s="81"/>
      <c r="Z16" s="81"/>
      <c r="AA16" s="81"/>
      <c r="AB16" s="81"/>
      <c r="AC16" s="81"/>
      <c r="AD16" s="84"/>
      <c r="AE16" s="81"/>
      <c r="AF16" s="257"/>
      <c r="AG16" s="257"/>
    </row>
    <row r="17" spans="1:33" ht="12.65" hidden="1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158"/>
      <c r="O17" s="81"/>
      <c r="P17" s="83"/>
      <c r="Q17" s="83"/>
      <c r="R17" s="83"/>
      <c r="S17" s="243" t="s">
        <v>31</v>
      </c>
      <c r="T17" s="243"/>
      <c r="U17" s="243"/>
      <c r="V17" s="83"/>
      <c r="W17" s="83"/>
      <c r="X17" s="83"/>
      <c r="Y17" s="81"/>
      <c r="Z17" s="81"/>
      <c r="AA17" s="81"/>
      <c r="AB17" s="81"/>
      <c r="AC17" s="81"/>
      <c r="AD17" s="84"/>
      <c r="AE17" s="81"/>
      <c r="AF17" s="257"/>
      <c r="AG17" s="257"/>
    </row>
    <row r="18" spans="1:33" ht="12.65" hidden="1" customHeight="1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158"/>
      <c r="O18" s="81"/>
      <c r="P18" s="83"/>
      <c r="Q18" s="83"/>
      <c r="R18" s="83"/>
      <c r="S18" s="243" t="s">
        <v>32</v>
      </c>
      <c r="T18" s="243"/>
      <c r="U18" s="243"/>
      <c r="V18" s="83"/>
      <c r="W18" s="83"/>
      <c r="X18" s="83"/>
      <c r="Y18" s="81"/>
      <c r="Z18" s="81"/>
      <c r="AA18" s="81"/>
      <c r="AB18" s="81"/>
      <c r="AC18" s="81"/>
      <c r="AD18" s="84"/>
      <c r="AE18" s="81"/>
      <c r="AF18" s="257"/>
      <c r="AG18" s="257"/>
    </row>
    <row r="19" spans="1:33" ht="12.65" hidden="1" customHeight="1">
      <c r="A19" s="267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158"/>
      <c r="O19" s="81"/>
      <c r="P19" s="83"/>
      <c r="Q19" s="83"/>
      <c r="R19" s="83"/>
      <c r="S19" s="243" t="s">
        <v>33</v>
      </c>
      <c r="T19" s="243"/>
      <c r="U19" s="243"/>
      <c r="V19" s="83"/>
      <c r="W19" s="83"/>
      <c r="X19" s="83"/>
      <c r="Y19" s="81"/>
      <c r="Z19" s="81"/>
      <c r="AA19" s="81"/>
      <c r="AB19" s="81"/>
      <c r="AC19" s="81"/>
      <c r="AD19" s="84"/>
      <c r="AE19" s="81"/>
      <c r="AF19" s="257"/>
      <c r="AG19" s="257"/>
    </row>
    <row r="20" spans="1:33" ht="12.65" hidden="1" customHeight="1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158"/>
      <c r="O20" s="81"/>
      <c r="P20" s="83"/>
      <c r="Q20" s="83"/>
      <c r="R20" s="83"/>
      <c r="S20" s="243" t="s">
        <v>34</v>
      </c>
      <c r="T20" s="243"/>
      <c r="U20" s="243"/>
      <c r="V20" s="83"/>
      <c r="W20" s="83"/>
      <c r="X20" s="83"/>
      <c r="Y20" s="81"/>
      <c r="Z20" s="81"/>
      <c r="AA20" s="81"/>
      <c r="AB20" s="81"/>
      <c r="AC20" s="81"/>
      <c r="AD20" s="84"/>
      <c r="AE20" s="81"/>
      <c r="AF20" s="257"/>
      <c r="AG20" s="257"/>
    </row>
    <row r="21" spans="1:33" ht="12.65" hidden="1" customHeight="1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158"/>
      <c r="O21" s="81"/>
      <c r="P21" s="83"/>
      <c r="Q21" s="83"/>
      <c r="R21" s="83"/>
      <c r="S21" s="243" t="s">
        <v>35</v>
      </c>
      <c r="T21" s="243"/>
      <c r="U21" s="243"/>
      <c r="V21" s="83"/>
      <c r="W21" s="83"/>
      <c r="X21" s="83"/>
      <c r="Y21" s="81"/>
      <c r="Z21" s="81"/>
      <c r="AA21" s="81"/>
      <c r="AB21" s="81"/>
      <c r="AC21" s="81"/>
      <c r="AD21" s="84"/>
      <c r="AE21" s="81"/>
      <c r="AF21" s="257"/>
      <c r="AG21" s="257"/>
    </row>
    <row r="22" spans="1:33" ht="12.65" hidden="1" customHeight="1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158"/>
      <c r="O22" s="81"/>
      <c r="P22" s="83"/>
      <c r="Q22" s="83"/>
      <c r="R22" s="83"/>
      <c r="S22" s="243" t="s">
        <v>36</v>
      </c>
      <c r="T22" s="243"/>
      <c r="U22" s="243"/>
      <c r="V22" s="83"/>
      <c r="W22" s="83"/>
      <c r="X22" s="83"/>
      <c r="Y22" s="81"/>
      <c r="Z22" s="81"/>
      <c r="AA22" s="81"/>
      <c r="AB22" s="81"/>
      <c r="AC22" s="81"/>
      <c r="AD22" s="84"/>
      <c r="AE22" s="81"/>
      <c r="AF22" s="257"/>
      <c r="AG22" s="257"/>
    </row>
    <row r="23" spans="1:33" ht="12.65" hidden="1" customHeight="1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158"/>
      <c r="O23" s="81"/>
      <c r="P23" s="83"/>
      <c r="Q23" s="83"/>
      <c r="R23" s="83"/>
      <c r="S23" s="243" t="s">
        <v>37</v>
      </c>
      <c r="T23" s="243"/>
      <c r="U23" s="243"/>
      <c r="V23" s="83"/>
      <c r="W23" s="83"/>
      <c r="X23" s="83"/>
      <c r="Y23" s="81"/>
      <c r="Z23" s="81"/>
      <c r="AA23" s="81"/>
      <c r="AB23" s="81"/>
      <c r="AC23" s="81"/>
      <c r="AD23" s="84"/>
      <c r="AE23" s="81"/>
      <c r="AF23" s="257"/>
      <c r="AG23" s="257"/>
    </row>
    <row r="24" spans="1:33" ht="12.65" hidden="1" customHeight="1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158"/>
      <c r="O24" s="81"/>
      <c r="P24" s="83"/>
      <c r="Q24" s="83"/>
      <c r="R24" s="83"/>
      <c r="S24" s="243" t="s">
        <v>38</v>
      </c>
      <c r="T24" s="243"/>
      <c r="U24" s="243"/>
      <c r="V24" s="83"/>
      <c r="W24" s="83"/>
      <c r="X24" s="83"/>
      <c r="Y24" s="81"/>
      <c r="Z24" s="81"/>
      <c r="AA24" s="81"/>
      <c r="AB24" s="81"/>
      <c r="AC24" s="81"/>
      <c r="AD24" s="84"/>
      <c r="AE24" s="81"/>
      <c r="AF24" s="257"/>
      <c r="AG24" s="257"/>
    </row>
    <row r="25" spans="1:33" ht="12.65" hidden="1" customHeight="1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158"/>
      <c r="O25" s="81"/>
      <c r="P25" s="83"/>
      <c r="Q25" s="83"/>
      <c r="R25" s="83"/>
      <c r="S25" s="243" t="s">
        <v>39</v>
      </c>
      <c r="T25" s="243"/>
      <c r="U25" s="243"/>
      <c r="V25" s="83"/>
      <c r="W25" s="83"/>
      <c r="X25" s="83"/>
      <c r="Y25" s="81"/>
      <c r="Z25" s="81"/>
      <c r="AA25" s="81"/>
      <c r="AB25" s="81"/>
      <c r="AC25" s="81"/>
      <c r="AD25" s="84"/>
      <c r="AE25" s="81"/>
      <c r="AF25" s="257"/>
      <c r="AG25" s="257"/>
    </row>
    <row r="26" spans="1:33" ht="21.75" customHeight="1">
      <c r="A26" s="267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158"/>
      <c r="O26" s="81"/>
      <c r="P26" s="83"/>
      <c r="Q26" s="83"/>
      <c r="R26" s="83"/>
      <c r="S26" s="243"/>
      <c r="T26" s="243"/>
      <c r="U26" s="243"/>
      <c r="V26" s="83"/>
      <c r="W26" s="83"/>
      <c r="X26" s="83"/>
      <c r="Y26" s="81"/>
      <c r="Z26" s="81"/>
      <c r="AA26" s="81"/>
      <c r="AB26" s="81"/>
      <c r="AC26" s="81"/>
      <c r="AD26" s="84"/>
      <c r="AE26" s="81"/>
      <c r="AF26" s="257"/>
      <c r="AG26" s="257"/>
    </row>
    <row r="27" spans="1:33" ht="66.75" customHeight="1">
      <c r="A27" s="267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158"/>
      <c r="O27" s="158"/>
      <c r="P27" s="184" t="s">
        <v>18</v>
      </c>
      <c r="Q27" s="185"/>
      <c r="R27" s="13"/>
      <c r="S27" s="223" t="s">
        <v>55</v>
      </c>
      <c r="T27" s="223"/>
      <c r="U27" s="223"/>
      <c r="V27" s="223"/>
      <c r="W27" s="223"/>
      <c r="X27" s="223"/>
      <c r="Y27" s="223"/>
      <c r="Z27" s="223"/>
      <c r="AA27" s="223"/>
      <c r="AB27" s="223"/>
      <c r="AC27" s="81"/>
      <c r="AD27" s="84"/>
      <c r="AE27" s="81"/>
      <c r="AF27" s="257"/>
      <c r="AG27" s="257"/>
    </row>
    <row r="28" spans="1:33" ht="19.5" customHeight="1">
      <c r="A28" s="179" t="s">
        <v>14</v>
      </c>
      <c r="B28" s="267" t="s">
        <v>15</v>
      </c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158"/>
      <c r="O28" s="158"/>
      <c r="P28" s="22"/>
      <c r="Q28" s="22"/>
      <c r="R28" s="22"/>
      <c r="S28" s="22"/>
      <c r="T28" s="36"/>
      <c r="U28" s="36"/>
      <c r="V28" s="36"/>
      <c r="W28" s="36"/>
      <c r="X28" s="36"/>
      <c r="Y28" s="21"/>
      <c r="Z28" s="21"/>
      <c r="AA28" s="21"/>
      <c r="AB28" s="21"/>
      <c r="AC28" s="81"/>
      <c r="AD28" s="84"/>
      <c r="AE28" s="84"/>
      <c r="AF28" s="260">
        <v>2066463</v>
      </c>
      <c r="AG28" s="260"/>
    </row>
    <row r="29" spans="1:33" ht="28.5" customHeight="1">
      <c r="A29" s="183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159"/>
      <c r="O29" s="159"/>
      <c r="P29" s="180" t="s">
        <v>2</v>
      </c>
      <c r="Q29" s="36"/>
      <c r="R29" s="181"/>
      <c r="S29" s="181"/>
      <c r="T29" s="32"/>
      <c r="U29" s="32"/>
      <c r="V29" s="32"/>
      <c r="W29" s="233"/>
      <c r="X29" s="233"/>
      <c r="Y29" s="233"/>
      <c r="Z29" s="233"/>
      <c r="AA29" s="233"/>
      <c r="AB29" s="233"/>
      <c r="AC29" s="81"/>
      <c r="AD29" s="84"/>
      <c r="AE29" s="84"/>
      <c r="AF29" s="262"/>
      <c r="AG29" s="263"/>
    </row>
    <row r="30" spans="1:33" ht="19.5" customHeight="1">
      <c r="A30" s="4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159"/>
      <c r="O30" s="159"/>
      <c r="P30" s="180" t="s">
        <v>19</v>
      </c>
      <c r="Q30" s="36"/>
      <c r="R30" s="181"/>
      <c r="S30" s="36"/>
      <c r="T30" s="36" t="s">
        <v>20</v>
      </c>
      <c r="U30" s="182"/>
      <c r="V30" s="234" t="s">
        <v>60</v>
      </c>
      <c r="W30" s="235"/>
      <c r="X30" s="235"/>
      <c r="Y30" s="235"/>
      <c r="Z30" s="235"/>
      <c r="AA30" s="235"/>
      <c r="AB30" s="235"/>
      <c r="AC30" s="159"/>
      <c r="AD30" s="84"/>
      <c r="AE30" s="84"/>
      <c r="AF30" s="264"/>
      <c r="AG30" s="265"/>
    </row>
    <row r="31" spans="1:33" ht="24" customHeight="1">
      <c r="A31" s="40" t="s">
        <v>58</v>
      </c>
      <c r="B31" s="260"/>
      <c r="C31" s="260"/>
      <c r="D31" s="260">
        <v>14.95</v>
      </c>
      <c r="E31" s="260"/>
      <c r="F31" s="261">
        <f>'83,23 общая'!F31:G31</f>
        <v>63</v>
      </c>
      <c r="G31" s="261"/>
      <c r="H31" s="260"/>
      <c r="I31" s="260"/>
      <c r="J31" s="260"/>
      <c r="K31" s="260"/>
      <c r="L31" s="260"/>
      <c r="M31" s="260"/>
      <c r="N31" s="159"/>
      <c r="O31" s="159"/>
      <c r="P31" s="22"/>
      <c r="Q31" s="22"/>
      <c r="R31" s="22"/>
      <c r="S31" s="22"/>
      <c r="T31" s="22"/>
      <c r="U31" s="22"/>
      <c r="V31" s="22"/>
      <c r="W31" s="22"/>
      <c r="X31" s="22"/>
      <c r="Y31" s="21"/>
      <c r="Z31" s="21"/>
      <c r="AA31" s="21"/>
      <c r="AB31" s="21"/>
      <c r="AC31" s="81"/>
      <c r="AD31" s="160"/>
      <c r="AE31" s="160"/>
      <c r="AF31" s="159"/>
      <c r="AG31" s="159"/>
    </row>
    <row r="32" spans="1:33" ht="0.75" customHeight="1">
      <c r="A32" s="40"/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159"/>
      <c r="O32" s="159"/>
      <c r="P32" s="84"/>
      <c r="Q32" s="84"/>
      <c r="R32" s="84"/>
      <c r="S32" s="84"/>
      <c r="T32" s="84"/>
      <c r="U32" s="84"/>
      <c r="V32" s="84"/>
      <c r="W32" s="84"/>
      <c r="X32" s="84"/>
      <c r="Y32" s="81"/>
      <c r="Z32" s="81"/>
      <c r="AA32" s="81"/>
      <c r="AB32" s="81"/>
      <c r="AC32" s="81"/>
      <c r="AD32" s="160"/>
      <c r="AE32" s="160"/>
      <c r="AF32" s="161"/>
      <c r="AG32" s="161"/>
    </row>
    <row r="33" spans="1:33" ht="37.5" customHeight="1" thickBot="1">
      <c r="A33" s="161"/>
      <c r="B33" s="161"/>
      <c r="C33" s="161"/>
      <c r="D33" s="161"/>
      <c r="E33" s="161"/>
      <c r="F33" s="161"/>
      <c r="G33" s="162" t="s">
        <v>3</v>
      </c>
      <c r="H33" s="245"/>
      <c r="I33" s="245"/>
      <c r="J33" s="246">
        <f>AE81/F31</f>
        <v>14.275320481206222</v>
      </c>
      <c r="K33" s="246"/>
      <c r="L33" s="247"/>
      <c r="M33" s="247"/>
      <c r="N33" s="159"/>
      <c r="O33" s="159"/>
      <c r="P33" s="84"/>
      <c r="Q33" s="84"/>
      <c r="R33" s="84"/>
      <c r="S33" s="84"/>
      <c r="T33" s="84"/>
      <c r="U33" s="84"/>
      <c r="V33" s="84"/>
      <c r="W33" s="84"/>
      <c r="X33" s="84"/>
      <c r="Y33" s="81"/>
      <c r="Z33" s="81"/>
      <c r="AA33" s="81"/>
      <c r="AB33" s="81"/>
      <c r="AC33" s="81"/>
      <c r="AD33" s="84"/>
      <c r="AE33" s="84"/>
      <c r="AF33" s="84"/>
      <c r="AG33" s="84"/>
    </row>
    <row r="34" spans="1:33" ht="23.25" customHeight="1">
      <c r="A34" s="248" t="s">
        <v>4</v>
      </c>
      <c r="B34" s="249"/>
      <c r="C34" s="249"/>
      <c r="D34" s="252" t="s">
        <v>11</v>
      </c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3" t="s">
        <v>21</v>
      </c>
      <c r="AG34" s="254"/>
    </row>
    <row r="35" spans="1:33" ht="21" customHeight="1">
      <c r="A35" s="250"/>
      <c r="B35" s="251"/>
      <c r="C35" s="251"/>
      <c r="D35" s="257" t="s">
        <v>44</v>
      </c>
      <c r="E35" s="257"/>
      <c r="F35" s="257"/>
      <c r="G35" s="257"/>
      <c r="H35" s="257"/>
      <c r="I35" s="257" t="s">
        <v>45</v>
      </c>
      <c r="J35" s="257"/>
      <c r="K35" s="257"/>
      <c r="L35" s="257"/>
      <c r="M35" s="257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4" t="s">
        <v>42</v>
      </c>
      <c r="AE35" s="164" t="s">
        <v>43</v>
      </c>
      <c r="AF35" s="255"/>
      <c r="AG35" s="256"/>
    </row>
    <row r="36" spans="1:33" s="2" customFormat="1" ht="21" customHeight="1">
      <c r="A36" s="258" t="s">
        <v>12</v>
      </c>
      <c r="B36" s="259"/>
      <c r="C36" s="259"/>
      <c r="D36" s="57"/>
      <c r="E36" s="56"/>
      <c r="F36" s="56"/>
      <c r="G36" s="56"/>
      <c r="H36" s="56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255"/>
      <c r="AG36" s="256"/>
    </row>
    <row r="37" spans="1:33" ht="109.5" customHeight="1">
      <c r="A37" s="39" t="s">
        <v>10</v>
      </c>
      <c r="B37" s="40" t="s">
        <v>8</v>
      </c>
      <c r="C37" s="41" t="s">
        <v>9</v>
      </c>
      <c r="D37" s="42" t="s">
        <v>70</v>
      </c>
      <c r="E37" s="43" t="s">
        <v>71</v>
      </c>
      <c r="F37" s="43" t="s">
        <v>62</v>
      </c>
      <c r="G37" s="44" t="s">
        <v>72</v>
      </c>
      <c r="H37" s="44"/>
      <c r="I37" s="44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6"/>
      <c r="AE37" s="42"/>
      <c r="AF37" s="47" t="s">
        <v>25</v>
      </c>
      <c r="AG37" s="48" t="s">
        <v>24</v>
      </c>
    </row>
    <row r="38" spans="1:33" s="5" customFormat="1" ht="21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51">
        <v>9</v>
      </c>
      <c r="J38" s="50">
        <v>10</v>
      </c>
      <c r="K38" s="50">
        <v>11</v>
      </c>
      <c r="L38" s="50">
        <v>12</v>
      </c>
      <c r="M38" s="50">
        <v>13</v>
      </c>
      <c r="N38" s="50">
        <v>14</v>
      </c>
      <c r="O38" s="50">
        <v>15</v>
      </c>
      <c r="P38" s="50">
        <v>16</v>
      </c>
      <c r="Q38" s="50">
        <v>17</v>
      </c>
      <c r="R38" s="50">
        <v>18</v>
      </c>
      <c r="S38" s="50">
        <v>19</v>
      </c>
      <c r="T38" s="50">
        <v>20</v>
      </c>
      <c r="U38" s="50">
        <v>21</v>
      </c>
      <c r="V38" s="50">
        <v>22</v>
      </c>
      <c r="W38" s="50">
        <v>23</v>
      </c>
      <c r="X38" s="50">
        <v>24</v>
      </c>
      <c r="Y38" s="50">
        <v>25</v>
      </c>
      <c r="Z38" s="50">
        <v>26</v>
      </c>
      <c r="AA38" s="50">
        <v>27</v>
      </c>
      <c r="AB38" s="50">
        <v>28</v>
      </c>
      <c r="AC38" s="50">
        <v>29</v>
      </c>
      <c r="AD38" s="50">
        <v>30</v>
      </c>
      <c r="AE38" s="50">
        <v>31</v>
      </c>
      <c r="AF38" s="50">
        <v>32</v>
      </c>
      <c r="AG38" s="52">
        <v>33</v>
      </c>
    </row>
    <row r="39" spans="1:33" s="3" customFormat="1" ht="27" customHeight="1" thickBot="1">
      <c r="A39" s="37" t="s">
        <v>50</v>
      </c>
      <c r="B39" s="53"/>
      <c r="C39" s="53" t="s">
        <v>49</v>
      </c>
      <c r="D39" s="54">
        <v>120</v>
      </c>
      <c r="E39" s="55">
        <v>200</v>
      </c>
      <c r="F39" s="55">
        <v>50</v>
      </c>
      <c r="G39" s="56" t="s">
        <v>73</v>
      </c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4"/>
      <c r="AF39" s="58"/>
      <c r="AG39" s="59"/>
    </row>
    <row r="40" spans="1:33" ht="29.25" customHeight="1" thickBot="1">
      <c r="A40" s="165" t="str">
        <f>'83,23 общая'!A40</f>
        <v>грудка куриная</v>
      </c>
      <c r="B40" s="61"/>
      <c r="C40" s="62" t="s">
        <v>48</v>
      </c>
      <c r="D40" s="63">
        <v>2.5000000000000001E-2</v>
      </c>
      <c r="E40" s="64"/>
      <c r="F40" s="64"/>
      <c r="G40" s="64"/>
      <c r="H40" s="64"/>
      <c r="I40" s="64"/>
      <c r="J40" s="65"/>
      <c r="K40" s="65"/>
      <c r="L40" s="65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166">
        <f>'83,23 общая'!AD40</f>
        <v>288</v>
      </c>
      <c r="AE40" s="67">
        <f>AF40*AD40</f>
        <v>455.75316592574791</v>
      </c>
      <c r="AF40" s="167">
        <f>'83,23 общая'!AF40/83.23*14.95</f>
        <v>1.5824762705755135</v>
      </c>
      <c r="AG40" s="69">
        <f>AF40*L33</f>
        <v>0</v>
      </c>
    </row>
    <row r="41" spans="1:33" ht="30" customHeight="1" thickBot="1">
      <c r="A41" s="165" t="str">
        <f>'83,23 общая'!A41</f>
        <v>масло растительное</v>
      </c>
      <c r="B41" s="57"/>
      <c r="C41" s="62" t="s">
        <v>48</v>
      </c>
      <c r="D41" s="63">
        <v>2E-3</v>
      </c>
      <c r="E41" s="64"/>
      <c r="F41" s="64"/>
      <c r="G41" s="64"/>
      <c r="H41" s="64"/>
      <c r="I41" s="64"/>
      <c r="J41" s="65"/>
      <c r="K41" s="65"/>
      <c r="L41" s="65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166">
        <f>'83,23 общая'!AD41</f>
        <v>197.74</v>
      </c>
      <c r="AE41" s="67">
        <f t="shared" ref="AE41:AE72" si="0">AF41*AD41</f>
        <v>22.376717409587886</v>
      </c>
      <c r="AF41" s="167">
        <f>'83,23 общая'!AF41/83.23*14.95</f>
        <v>0.11316232127838519</v>
      </c>
      <c r="AG41" s="69">
        <f>AF41*L33</f>
        <v>0</v>
      </c>
    </row>
    <row r="42" spans="1:33" ht="29.25" customHeight="1" thickBot="1">
      <c r="A42" s="165" t="str">
        <f>'83,23 общая'!A42</f>
        <v>томат.паста</v>
      </c>
      <c r="B42" s="57"/>
      <c r="C42" s="62" t="s">
        <v>48</v>
      </c>
      <c r="D42" s="63">
        <v>2E-3</v>
      </c>
      <c r="E42" s="64"/>
      <c r="F42" s="64"/>
      <c r="G42" s="64"/>
      <c r="H42" s="64"/>
      <c r="I42" s="64"/>
      <c r="J42" s="65"/>
      <c r="K42" s="65"/>
      <c r="L42" s="65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166">
        <f>'83,23 общая'!AD42</f>
        <v>200</v>
      </c>
      <c r="AE42" s="67">
        <f t="shared" si="0"/>
        <v>23.350955184428692</v>
      </c>
      <c r="AF42" s="167">
        <f>'83,23 общая'!AF42/83.23*14.95</f>
        <v>0.11675477592214345</v>
      </c>
      <c r="AG42" s="69">
        <f>AF42*L33</f>
        <v>0</v>
      </c>
    </row>
    <row r="43" spans="1:33" ht="30" customHeight="1" thickBot="1">
      <c r="A43" s="165" t="str">
        <f>'83,23 общая'!A43</f>
        <v>мука</v>
      </c>
      <c r="B43" s="57"/>
      <c r="C43" s="62" t="s">
        <v>48</v>
      </c>
      <c r="D43" s="63">
        <v>2E-3</v>
      </c>
      <c r="E43" s="64"/>
      <c r="F43" s="64"/>
      <c r="G43" s="64"/>
      <c r="H43" s="64"/>
      <c r="I43" s="64"/>
      <c r="J43" s="65"/>
      <c r="K43" s="65"/>
      <c r="L43" s="65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166">
        <f>'83,23 общая'!AD43</f>
        <v>45</v>
      </c>
      <c r="AE43" s="67">
        <f t="shared" si="0"/>
        <v>5.0923044575273337</v>
      </c>
      <c r="AF43" s="167">
        <f>'83,23 общая'!AF43/83.23*14.95</f>
        <v>0.11316232127838519</v>
      </c>
      <c r="AG43" s="69">
        <f>AF43*L33</f>
        <v>0</v>
      </c>
    </row>
    <row r="44" spans="1:33" ht="32.25" customHeight="1" thickBot="1">
      <c r="A44" s="165" t="str">
        <f>'83,23 общая'!A44</f>
        <v>лук</v>
      </c>
      <c r="B44" s="57"/>
      <c r="C44" s="62" t="s">
        <v>48</v>
      </c>
      <c r="D44" s="63">
        <v>5.0000000000000001E-3</v>
      </c>
      <c r="E44" s="64"/>
      <c r="F44" s="64"/>
      <c r="G44" s="64"/>
      <c r="H44" s="64"/>
      <c r="I44" s="64"/>
      <c r="J44" s="65"/>
      <c r="K44" s="65"/>
      <c r="L44" s="65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166">
        <f>'83,23 общая'!AD44</f>
        <v>35</v>
      </c>
      <c r="AE44" s="67">
        <f t="shared" si="0"/>
        <v>11.944911690496212</v>
      </c>
      <c r="AF44" s="167">
        <f>'83,23 общая'!AF44/83.23*14.95</f>
        <v>0.34128319115703465</v>
      </c>
      <c r="AG44" s="69">
        <f>AF44*L33</f>
        <v>0</v>
      </c>
    </row>
    <row r="45" spans="1:33" ht="30" customHeight="1" thickBot="1">
      <c r="A45" s="165" t="str">
        <f>'83,23 общая'!A45</f>
        <v>морковь</v>
      </c>
      <c r="B45" s="57"/>
      <c r="C45" s="62" t="s">
        <v>48</v>
      </c>
      <c r="D45" s="63">
        <v>7.0000000000000001E-3</v>
      </c>
      <c r="E45" s="64"/>
      <c r="F45" s="64"/>
      <c r="G45" s="64"/>
      <c r="H45" s="64"/>
      <c r="I45" s="64"/>
      <c r="J45" s="65"/>
      <c r="K45" s="65"/>
      <c r="L45" s="65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166">
        <f>'83,23 общая'!AD45</f>
        <v>60</v>
      </c>
      <c r="AE45" s="67">
        <f t="shared" si="0"/>
        <v>26.943409828186951</v>
      </c>
      <c r="AF45" s="167">
        <f>'83,23 общая'!AF45/83.23*14.95</f>
        <v>0.44905683046978251</v>
      </c>
      <c r="AG45" s="69">
        <f>AF45*L33</f>
        <v>0</v>
      </c>
    </row>
    <row r="46" spans="1:33" ht="29.25" customHeight="1" thickBot="1">
      <c r="A46" s="165" t="str">
        <f>'83,23 общая'!A46</f>
        <v>чеснок</v>
      </c>
      <c r="B46" s="57"/>
      <c r="C46" s="62" t="s">
        <v>48</v>
      </c>
      <c r="D46" s="63">
        <v>1E-3</v>
      </c>
      <c r="E46" s="64"/>
      <c r="F46" s="64"/>
      <c r="G46" s="64"/>
      <c r="H46" s="64"/>
      <c r="I46" s="64"/>
      <c r="J46" s="65"/>
      <c r="K46" s="65"/>
      <c r="L46" s="65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166">
        <f>'83,23 общая'!AD46</f>
        <v>500</v>
      </c>
      <c r="AE46" s="67">
        <f t="shared" si="0"/>
        <v>22.452841523489123</v>
      </c>
      <c r="AF46" s="167">
        <f>'83,23 общая'!AF46/83.23*14.95</f>
        <v>4.4905683046978249E-2</v>
      </c>
      <c r="AG46" s="69">
        <f>AF46*L33</f>
        <v>0</v>
      </c>
    </row>
    <row r="47" spans="1:33" ht="30.75" customHeight="1" thickBot="1">
      <c r="A47" s="165" t="str">
        <f>'83,23 общая'!A47</f>
        <v>сметана</v>
      </c>
      <c r="B47" s="57"/>
      <c r="C47" s="62" t="s">
        <v>48</v>
      </c>
      <c r="D47" s="63">
        <v>3.0000000000000001E-3</v>
      </c>
      <c r="E47" s="64"/>
      <c r="F47" s="64"/>
      <c r="G47" s="64"/>
      <c r="H47" s="64"/>
      <c r="I47" s="64"/>
      <c r="J47" s="65"/>
      <c r="K47" s="65"/>
      <c r="L47" s="65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166">
        <f>'83,23 общая'!AD47</f>
        <v>178</v>
      </c>
      <c r="AE47" s="67">
        <f t="shared" si="0"/>
        <v>31.972846329448515</v>
      </c>
      <c r="AF47" s="167">
        <f>'83,23 общая'!AF47/83.23*14.95</f>
        <v>0.179622732187913</v>
      </c>
      <c r="AG47" s="69">
        <f>AF47*L33</f>
        <v>0</v>
      </c>
    </row>
    <row r="48" spans="1:33" ht="33" customHeight="1" thickBot="1">
      <c r="A48" s="165" t="str">
        <f>'83,23 общая'!A48</f>
        <v>греча</v>
      </c>
      <c r="B48" s="57"/>
      <c r="C48" s="62" t="s">
        <v>48</v>
      </c>
      <c r="D48" s="63"/>
      <c r="E48" s="64">
        <v>1.2999999999999999E-2</v>
      </c>
      <c r="F48" s="64"/>
      <c r="G48" s="64"/>
      <c r="H48" s="64"/>
      <c r="I48" s="64"/>
      <c r="J48" s="65"/>
      <c r="K48" s="65"/>
      <c r="L48" s="65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166">
        <f>'83,23 общая'!AD48</f>
        <v>135</v>
      </c>
      <c r="AE48" s="67">
        <f t="shared" si="0"/>
        <v>106.69590291962034</v>
      </c>
      <c r="AF48" s="167">
        <f>'83,23 общая'!AF48/83.23*14.95</f>
        <v>0.79034002162681727</v>
      </c>
      <c r="AG48" s="69">
        <f>AF48*L33</f>
        <v>0</v>
      </c>
    </row>
    <row r="49" spans="1:33" ht="30.75" customHeight="1" thickBot="1">
      <c r="A49" s="165" t="str">
        <f>'83,23 общая'!A49</f>
        <v>масло сливочное</v>
      </c>
      <c r="B49" s="57"/>
      <c r="C49" s="62" t="s">
        <v>48</v>
      </c>
      <c r="D49" s="63"/>
      <c r="E49" s="64">
        <v>2E-3</v>
      </c>
      <c r="F49" s="64"/>
      <c r="G49" s="64"/>
      <c r="H49" s="64"/>
      <c r="I49" s="64"/>
      <c r="J49" s="65"/>
      <c r="K49" s="65"/>
      <c r="L49" s="65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166">
        <f>'83,23 общая'!AD49</f>
        <v>450</v>
      </c>
      <c r="AE49" s="67">
        <f t="shared" si="0"/>
        <v>50.92304457527333</v>
      </c>
      <c r="AF49" s="167">
        <f>'83,23 общая'!AF49/83.23*14.95</f>
        <v>0.11316232127838519</v>
      </c>
      <c r="AG49" s="69">
        <f>AF49*L33</f>
        <v>0</v>
      </c>
    </row>
    <row r="50" spans="1:33" ht="24.75" customHeight="1" thickBot="1">
      <c r="A50" s="165" t="str">
        <f>'83,23 общая'!A50</f>
        <v>соль</v>
      </c>
      <c r="B50" s="57"/>
      <c r="C50" s="62" t="s">
        <v>48</v>
      </c>
      <c r="D50" s="63"/>
      <c r="E50" s="64">
        <v>1E-3</v>
      </c>
      <c r="F50" s="64"/>
      <c r="G50" s="64"/>
      <c r="H50" s="64"/>
      <c r="I50" s="64"/>
      <c r="J50" s="65"/>
      <c r="K50" s="65"/>
      <c r="L50" s="65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166">
        <f>'83,23 общая'!AD50</f>
        <v>25</v>
      </c>
      <c r="AE50" s="67">
        <f t="shared" si="0"/>
        <v>0.85320797789258662</v>
      </c>
      <c r="AF50" s="167">
        <f>'83,23 общая'!AF50/83.23*14.95</f>
        <v>3.4128319115703465E-2</v>
      </c>
      <c r="AG50" s="69">
        <f>AF50*L33</f>
        <v>0</v>
      </c>
    </row>
    <row r="51" spans="1:33" ht="27" customHeight="1" thickBot="1">
      <c r="A51" s="165" t="str">
        <f>'83,23 общая'!A51</f>
        <v>хлеб</v>
      </c>
      <c r="B51" s="57"/>
      <c r="C51" s="62" t="s">
        <v>48</v>
      </c>
      <c r="D51" s="63"/>
      <c r="E51" s="64"/>
      <c r="F51" s="64">
        <v>8.9999999999999993E-3</v>
      </c>
      <c r="G51" s="64"/>
      <c r="H51" s="64"/>
      <c r="I51" s="64"/>
      <c r="J51" s="65"/>
      <c r="K51" s="65"/>
      <c r="L51" s="65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166">
        <f>'83,23 общая'!AD51</f>
        <v>54</v>
      </c>
      <c r="AE51" s="67">
        <f t="shared" si="0"/>
        <v>30.553826745164002</v>
      </c>
      <c r="AF51" s="167">
        <f>'83,23 общая'!AF51/83.23*14.95</f>
        <v>0.56581160639192596</v>
      </c>
      <c r="AG51" s="69">
        <f>AF51*L33</f>
        <v>0</v>
      </c>
    </row>
    <row r="52" spans="1:33" ht="27" customHeight="1" thickBot="1">
      <c r="A52" s="165" t="str">
        <f>'83,23 общая'!A52</f>
        <v>шиповник</v>
      </c>
      <c r="B52" s="57"/>
      <c r="C52" s="62" t="s">
        <v>48</v>
      </c>
      <c r="D52" s="63"/>
      <c r="E52" s="64"/>
      <c r="F52" s="64"/>
      <c r="G52" s="64">
        <v>4.0000000000000001E-3</v>
      </c>
      <c r="H52" s="64"/>
      <c r="I52" s="64"/>
      <c r="J52" s="65"/>
      <c r="K52" s="65"/>
      <c r="L52" s="65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166">
        <f>'83,23 общая'!AD52</f>
        <v>350</v>
      </c>
      <c r="AE52" s="67">
        <f t="shared" si="0"/>
        <v>79.213624894869625</v>
      </c>
      <c r="AF52" s="167">
        <f>'83,23 общая'!AF52/83.23*14.95</f>
        <v>0.22632464255677037</v>
      </c>
      <c r="AG52" s="69"/>
    </row>
    <row r="53" spans="1:33" ht="27" customHeight="1" thickBot="1">
      <c r="A53" s="165" t="str">
        <f>'83,23 общая'!A53</f>
        <v>сахар</v>
      </c>
      <c r="B53" s="57"/>
      <c r="C53" s="62" t="s">
        <v>48</v>
      </c>
      <c r="D53" s="63"/>
      <c r="E53" s="64"/>
      <c r="F53" s="64"/>
      <c r="G53" s="64">
        <v>5.0000000000000001E-3</v>
      </c>
      <c r="H53" s="64"/>
      <c r="I53" s="64"/>
      <c r="J53" s="65"/>
      <c r="K53" s="65"/>
      <c r="L53" s="65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166">
        <f>'83,23 общая'!AD53</f>
        <v>110</v>
      </c>
      <c r="AE53" s="67">
        <f t="shared" si="0"/>
        <v>31.218430854259278</v>
      </c>
      <c r="AF53" s="167">
        <f>'83,23 общая'!AF53/83.23*14.95</f>
        <v>0.28380391685690254</v>
      </c>
      <c r="AG53" s="69"/>
    </row>
    <row r="54" spans="1:33" ht="27" customHeight="1" thickBot="1">
      <c r="A54" s="165">
        <f>'83,23 общая'!A54</f>
        <v>0</v>
      </c>
      <c r="B54" s="57"/>
      <c r="C54" s="62" t="s">
        <v>48</v>
      </c>
      <c r="D54" s="63"/>
      <c r="E54" s="64"/>
      <c r="F54" s="64"/>
      <c r="G54" s="64"/>
      <c r="H54" s="64"/>
      <c r="I54" s="64"/>
      <c r="J54" s="65"/>
      <c r="K54" s="65"/>
      <c r="L54" s="65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166">
        <f>'83,23 общая'!AD54</f>
        <v>0</v>
      </c>
      <c r="AE54" s="67">
        <f t="shared" si="0"/>
        <v>0</v>
      </c>
      <c r="AF54" s="167">
        <f>'83,23 общая'!AF54/83.23*14.95</f>
        <v>0</v>
      </c>
      <c r="AG54" s="69"/>
    </row>
    <row r="55" spans="1:33" ht="27" customHeight="1" thickBot="1">
      <c r="A55" s="165">
        <f>'83,23 общая'!A55</f>
        <v>0</v>
      </c>
      <c r="B55" s="57"/>
      <c r="C55" s="62" t="s">
        <v>48</v>
      </c>
      <c r="D55" s="63"/>
      <c r="E55" s="64"/>
      <c r="F55" s="64"/>
      <c r="G55" s="64"/>
      <c r="H55" s="64"/>
      <c r="I55" s="64"/>
      <c r="J55" s="65"/>
      <c r="K55" s="65"/>
      <c r="L55" s="65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166">
        <f>'83,23 общая'!AD55</f>
        <v>0</v>
      </c>
      <c r="AE55" s="67">
        <f t="shared" si="0"/>
        <v>0</v>
      </c>
      <c r="AF55" s="167">
        <f>'83,23 общая'!AF55/83.23*14.95</f>
        <v>0</v>
      </c>
      <c r="AG55" s="69"/>
    </row>
    <row r="56" spans="1:33" ht="27" customHeight="1" thickBot="1">
      <c r="A56" s="165">
        <f>'83,23 общая'!A56</f>
        <v>0</v>
      </c>
      <c r="B56" s="57"/>
      <c r="C56" s="62" t="s">
        <v>48</v>
      </c>
      <c r="D56" s="63"/>
      <c r="E56" s="64"/>
      <c r="F56" s="64"/>
      <c r="G56" s="64"/>
      <c r="H56" s="64"/>
      <c r="I56" s="64"/>
      <c r="J56" s="65"/>
      <c r="K56" s="65"/>
      <c r="L56" s="65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166">
        <f>'83,23 общая'!AD56</f>
        <v>0</v>
      </c>
      <c r="AE56" s="67">
        <f t="shared" si="0"/>
        <v>0</v>
      </c>
      <c r="AF56" s="167">
        <f>'83,23 общая'!AF56/83.23*14.95</f>
        <v>0</v>
      </c>
      <c r="AG56" s="69"/>
    </row>
    <row r="57" spans="1:33" ht="27" customHeight="1" thickBot="1">
      <c r="A57" s="165">
        <f>'83,23 общая'!A57</f>
        <v>0</v>
      </c>
      <c r="B57" s="57"/>
      <c r="C57" s="62" t="s">
        <v>48</v>
      </c>
      <c r="D57" s="63"/>
      <c r="E57" s="64"/>
      <c r="F57" s="64"/>
      <c r="G57" s="64"/>
      <c r="H57" s="64"/>
      <c r="I57" s="64"/>
      <c r="J57" s="65"/>
      <c r="K57" s="65"/>
      <c r="L57" s="65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166">
        <f>'83,23 общая'!AD57</f>
        <v>0</v>
      </c>
      <c r="AE57" s="67">
        <f t="shared" si="0"/>
        <v>0</v>
      </c>
      <c r="AF57" s="167">
        <f>'83,23 общая'!AF57/83.23*14.95</f>
        <v>0</v>
      </c>
      <c r="AG57" s="69"/>
    </row>
    <row r="58" spans="1:33" ht="27" customHeight="1" thickBot="1">
      <c r="A58" s="165">
        <f>'83,23 общая'!A58</f>
        <v>0</v>
      </c>
      <c r="B58" s="57"/>
      <c r="C58" s="62" t="s">
        <v>48</v>
      </c>
      <c r="D58" s="63"/>
      <c r="E58" s="64"/>
      <c r="F58" s="64"/>
      <c r="G58" s="64"/>
      <c r="H58" s="64"/>
      <c r="I58" s="64"/>
      <c r="J58" s="65"/>
      <c r="K58" s="65"/>
      <c r="L58" s="65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166">
        <f>'83,23 общая'!AD58</f>
        <v>0</v>
      </c>
      <c r="AE58" s="67">
        <f t="shared" si="0"/>
        <v>0</v>
      </c>
      <c r="AF58" s="167">
        <f>'83,23 общая'!AF58/83.23*14.95</f>
        <v>0</v>
      </c>
      <c r="AG58" s="69"/>
    </row>
    <row r="59" spans="1:33" ht="27" customHeight="1" thickBot="1">
      <c r="A59" s="165">
        <f>'83,23 общая'!A59</f>
        <v>0</v>
      </c>
      <c r="B59" s="57"/>
      <c r="C59" s="62" t="s">
        <v>48</v>
      </c>
      <c r="D59" s="63"/>
      <c r="E59" s="64"/>
      <c r="F59" s="64"/>
      <c r="G59" s="64"/>
      <c r="H59" s="64"/>
      <c r="I59" s="64"/>
      <c r="J59" s="65"/>
      <c r="K59" s="65"/>
      <c r="L59" s="65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166">
        <f>'83,23 общая'!AD59</f>
        <v>0</v>
      </c>
      <c r="AE59" s="67">
        <f t="shared" si="0"/>
        <v>0</v>
      </c>
      <c r="AF59" s="167">
        <f>'83,23 общая'!AF59/83.23*14.95</f>
        <v>0</v>
      </c>
      <c r="AG59" s="69"/>
    </row>
    <row r="60" spans="1:33" ht="27" customHeight="1" thickBot="1">
      <c r="A60" s="165">
        <f>'83,23 общая'!A60</f>
        <v>0</v>
      </c>
      <c r="B60" s="57"/>
      <c r="C60" s="62" t="s">
        <v>48</v>
      </c>
      <c r="D60" s="63"/>
      <c r="E60" s="64"/>
      <c r="F60" s="64"/>
      <c r="G60" s="64"/>
      <c r="H60" s="64"/>
      <c r="I60" s="64"/>
      <c r="J60" s="65"/>
      <c r="K60" s="65"/>
      <c r="L60" s="65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166">
        <f>'83,23 общая'!AD60</f>
        <v>0</v>
      </c>
      <c r="AE60" s="67">
        <f t="shared" si="0"/>
        <v>0</v>
      </c>
      <c r="AF60" s="167">
        <f>'83,23 общая'!AF60/83.23*14.95</f>
        <v>0</v>
      </c>
      <c r="AG60" s="69"/>
    </row>
    <row r="61" spans="1:33" ht="27" customHeight="1" thickBot="1">
      <c r="A61" s="165">
        <f>'83,23 общая'!A61</f>
        <v>0</v>
      </c>
      <c r="B61" s="57"/>
      <c r="C61" s="62" t="s">
        <v>48</v>
      </c>
      <c r="D61" s="63"/>
      <c r="E61" s="64"/>
      <c r="F61" s="64"/>
      <c r="G61" s="64"/>
      <c r="H61" s="64"/>
      <c r="I61" s="64"/>
      <c r="J61" s="65"/>
      <c r="K61" s="65"/>
      <c r="L61" s="65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166">
        <f>'83,23 общая'!AD61</f>
        <v>0</v>
      </c>
      <c r="AE61" s="67">
        <f t="shared" si="0"/>
        <v>0</v>
      </c>
      <c r="AF61" s="167">
        <f>'83,23 общая'!AF61/83.23*14.95</f>
        <v>0</v>
      </c>
      <c r="AG61" s="69"/>
    </row>
    <row r="62" spans="1:33" ht="27" customHeight="1" thickBot="1">
      <c r="A62" s="165">
        <f>'83,23 общая'!A62</f>
        <v>0</v>
      </c>
      <c r="B62" s="57"/>
      <c r="C62" s="62" t="s">
        <v>48</v>
      </c>
      <c r="D62" s="63"/>
      <c r="E62" s="64"/>
      <c r="F62" s="64"/>
      <c r="G62" s="64"/>
      <c r="H62" s="64"/>
      <c r="I62" s="64"/>
      <c r="J62" s="65"/>
      <c r="K62" s="65"/>
      <c r="L62" s="65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166">
        <f>'83,23 общая'!AD62</f>
        <v>0</v>
      </c>
      <c r="AE62" s="67">
        <f t="shared" si="0"/>
        <v>0</v>
      </c>
      <c r="AF62" s="167">
        <f>'83,23 общая'!AF62/83.23*14.95</f>
        <v>0</v>
      </c>
      <c r="AG62" s="69"/>
    </row>
    <row r="63" spans="1:33" ht="27" customHeight="1" thickBot="1">
      <c r="A63" s="165">
        <f>'83,23 общая'!A63</f>
        <v>0</v>
      </c>
      <c r="B63" s="57"/>
      <c r="C63" s="62" t="s">
        <v>48</v>
      </c>
      <c r="D63" s="63"/>
      <c r="E63" s="64"/>
      <c r="F63" s="64"/>
      <c r="G63" s="64"/>
      <c r="H63" s="64"/>
      <c r="I63" s="64"/>
      <c r="J63" s="65"/>
      <c r="K63" s="65"/>
      <c r="L63" s="65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166">
        <f>'83,23 общая'!AD63</f>
        <v>0</v>
      </c>
      <c r="AE63" s="67">
        <f t="shared" si="0"/>
        <v>0</v>
      </c>
      <c r="AF63" s="167">
        <f>'83,23 общая'!AF63/83.23*14.95</f>
        <v>0</v>
      </c>
      <c r="AG63" s="69"/>
    </row>
    <row r="64" spans="1:33" ht="27" customHeight="1" thickBot="1">
      <c r="A64" s="165">
        <f>'83,23 общая'!A64</f>
        <v>0</v>
      </c>
      <c r="B64" s="57"/>
      <c r="C64" s="62" t="s">
        <v>48</v>
      </c>
      <c r="D64" s="63"/>
      <c r="E64" s="64"/>
      <c r="F64" s="64"/>
      <c r="G64" s="64"/>
      <c r="H64" s="64"/>
      <c r="I64" s="64"/>
      <c r="J64" s="65"/>
      <c r="K64" s="65"/>
      <c r="L64" s="65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166">
        <f>'83,23 общая'!AD64</f>
        <v>0</v>
      </c>
      <c r="AE64" s="67">
        <f t="shared" si="0"/>
        <v>0</v>
      </c>
      <c r="AF64" s="167">
        <f>'83,23 общая'!AF64/83.23*14.95</f>
        <v>0</v>
      </c>
      <c r="AG64" s="69">
        <f>AF64*L33</f>
        <v>0</v>
      </c>
    </row>
    <row r="65" spans="1:33" ht="29.25" customHeight="1" thickBot="1">
      <c r="A65" s="165">
        <f>'83,23 общая'!A65</f>
        <v>0</v>
      </c>
      <c r="B65" s="57"/>
      <c r="C65" s="62" t="s">
        <v>48</v>
      </c>
      <c r="D65" s="63"/>
      <c r="E65" s="64"/>
      <c r="F65" s="64"/>
      <c r="G65" s="64"/>
      <c r="H65" s="64"/>
      <c r="I65" s="64"/>
      <c r="J65" s="65"/>
      <c r="K65" s="65"/>
      <c r="L65" s="65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166">
        <f>'83,23 общая'!AD65</f>
        <v>0</v>
      </c>
      <c r="AE65" s="67">
        <f t="shared" si="0"/>
        <v>0</v>
      </c>
      <c r="AF65" s="167">
        <f>'83,23 общая'!AF65/83.23*14.95</f>
        <v>0</v>
      </c>
      <c r="AG65" s="69">
        <f>AF65*L33</f>
        <v>0</v>
      </c>
    </row>
    <row r="66" spans="1:33" ht="22.5" customHeight="1" thickBot="1">
      <c r="A66" s="165">
        <f>'83,23 общая'!A66</f>
        <v>0</v>
      </c>
      <c r="B66" s="57"/>
      <c r="C66" s="62" t="s">
        <v>48</v>
      </c>
      <c r="D66" s="63"/>
      <c r="E66" s="64"/>
      <c r="F66" s="64"/>
      <c r="G66" s="64"/>
      <c r="H66" s="64"/>
      <c r="I66" s="64"/>
      <c r="J66" s="65"/>
      <c r="K66" s="65"/>
      <c r="L66" s="65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166">
        <f>'83,23 общая'!AD66</f>
        <v>0</v>
      </c>
      <c r="AE66" s="67">
        <f t="shared" si="0"/>
        <v>0</v>
      </c>
      <c r="AF66" s="167">
        <f>'83,23 общая'!AF66/83.23*14.95</f>
        <v>0</v>
      </c>
      <c r="AG66" s="69">
        <f>AF66*L33</f>
        <v>0</v>
      </c>
    </row>
    <row r="67" spans="1:33" ht="22.5" customHeight="1" thickBot="1">
      <c r="A67" s="165">
        <f>'83,23 общая'!A67</f>
        <v>0</v>
      </c>
      <c r="B67" s="57"/>
      <c r="C67" s="62" t="s">
        <v>48</v>
      </c>
      <c r="D67" s="63"/>
      <c r="E67" s="64"/>
      <c r="F67" s="64"/>
      <c r="G67" s="64"/>
      <c r="H67" s="64"/>
      <c r="I67" s="64"/>
      <c r="J67" s="65"/>
      <c r="K67" s="65"/>
      <c r="L67" s="65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166">
        <f>'83,23 общая'!AD67</f>
        <v>0</v>
      </c>
      <c r="AE67" s="67">
        <f t="shared" si="0"/>
        <v>0</v>
      </c>
      <c r="AF67" s="167">
        <f>'83,23 общая'!AF67/83.23*14.95</f>
        <v>0</v>
      </c>
      <c r="AG67" s="69">
        <f>AF67*L33</f>
        <v>0</v>
      </c>
    </row>
    <row r="68" spans="1:33" ht="22.5" customHeight="1" thickBot="1">
      <c r="A68" s="165">
        <f>'83,23 общая'!A68</f>
        <v>0</v>
      </c>
      <c r="B68" s="57"/>
      <c r="C68" s="62" t="s">
        <v>48</v>
      </c>
      <c r="D68" s="63"/>
      <c r="E68" s="64"/>
      <c r="F68" s="64"/>
      <c r="G68" s="64"/>
      <c r="H68" s="64"/>
      <c r="I68" s="64"/>
      <c r="J68" s="65"/>
      <c r="K68" s="65"/>
      <c r="L68" s="65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166">
        <f>'83,23 общая'!AD68</f>
        <v>0</v>
      </c>
      <c r="AE68" s="67">
        <f t="shared" si="0"/>
        <v>0</v>
      </c>
      <c r="AF68" s="167">
        <f>'83,23 общая'!AF68/83.23*14.95</f>
        <v>0</v>
      </c>
      <c r="AG68" s="69">
        <f>AF68*L33</f>
        <v>0</v>
      </c>
    </row>
    <row r="69" spans="1:33" ht="22.5" customHeight="1" thickBot="1">
      <c r="A69" s="165">
        <f>'83,23 общая'!A69</f>
        <v>0</v>
      </c>
      <c r="B69" s="57"/>
      <c r="C69" s="62" t="s">
        <v>48</v>
      </c>
      <c r="D69" s="63"/>
      <c r="E69" s="64"/>
      <c r="F69" s="64"/>
      <c r="G69" s="64"/>
      <c r="H69" s="64"/>
      <c r="I69" s="64"/>
      <c r="J69" s="65"/>
      <c r="K69" s="65"/>
      <c r="L69" s="65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166">
        <f>'83,23 общая'!AD69</f>
        <v>0</v>
      </c>
      <c r="AE69" s="67">
        <f t="shared" si="0"/>
        <v>0</v>
      </c>
      <c r="AF69" s="167">
        <f>'83,23 общая'!AF69/83.23*14.95</f>
        <v>0</v>
      </c>
      <c r="AG69" s="69">
        <f>AF69*L33</f>
        <v>0</v>
      </c>
    </row>
    <row r="70" spans="1:33" ht="22.5" customHeight="1" thickBot="1">
      <c r="A70" s="165">
        <f>'83,23 общая'!A70</f>
        <v>0</v>
      </c>
      <c r="B70" s="57"/>
      <c r="C70" s="62" t="s">
        <v>48</v>
      </c>
      <c r="D70" s="63"/>
      <c r="E70" s="64"/>
      <c r="F70" s="64"/>
      <c r="G70" s="64"/>
      <c r="H70" s="64"/>
      <c r="I70" s="64"/>
      <c r="J70" s="65"/>
      <c r="K70" s="65"/>
      <c r="L70" s="65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166">
        <f>'83,23 общая'!AD70</f>
        <v>0</v>
      </c>
      <c r="AE70" s="67">
        <f t="shared" si="0"/>
        <v>0</v>
      </c>
      <c r="AF70" s="167">
        <f>'83,23 общая'!AF70/83.23*14.95</f>
        <v>0</v>
      </c>
      <c r="AG70" s="69">
        <f>AF70*L33</f>
        <v>0</v>
      </c>
    </row>
    <row r="71" spans="1:33" ht="22.5" customHeight="1" thickBot="1">
      <c r="A71" s="165">
        <f>'83,23 общая'!A71</f>
        <v>0</v>
      </c>
      <c r="B71" s="57"/>
      <c r="C71" s="62" t="s">
        <v>48</v>
      </c>
      <c r="D71" s="63"/>
      <c r="E71" s="64"/>
      <c r="F71" s="64"/>
      <c r="G71" s="64"/>
      <c r="H71" s="64"/>
      <c r="I71" s="64"/>
      <c r="J71" s="65"/>
      <c r="K71" s="65"/>
      <c r="L71" s="65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166">
        <f>'83,23 общая'!AD71</f>
        <v>0</v>
      </c>
      <c r="AE71" s="67">
        <f t="shared" si="0"/>
        <v>0</v>
      </c>
      <c r="AF71" s="167">
        <f>'83,23 общая'!AF71/83.23*14.95</f>
        <v>0</v>
      </c>
      <c r="AG71" s="69">
        <f>AF71*L33</f>
        <v>0</v>
      </c>
    </row>
    <row r="72" spans="1:33" ht="22.5" customHeight="1" thickBot="1">
      <c r="A72" s="165">
        <f>'83,23 общая'!A72</f>
        <v>0</v>
      </c>
      <c r="B72" s="57"/>
      <c r="C72" s="62" t="s">
        <v>48</v>
      </c>
      <c r="D72" s="63"/>
      <c r="E72" s="64"/>
      <c r="F72" s="64"/>
      <c r="G72" s="64"/>
      <c r="H72" s="64"/>
      <c r="I72" s="64"/>
      <c r="J72" s="65"/>
      <c r="K72" s="65"/>
      <c r="L72" s="65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166">
        <f>'83,23 общая'!AD72</f>
        <v>0</v>
      </c>
      <c r="AE72" s="67">
        <f t="shared" si="0"/>
        <v>0</v>
      </c>
      <c r="AF72" s="167">
        <f>'83,23 общая'!AF72/83.23*14.95</f>
        <v>0</v>
      </c>
      <c r="AG72" s="69">
        <f>AF72*L33</f>
        <v>0</v>
      </c>
    </row>
    <row r="73" spans="1:33" ht="22.5" hidden="1" customHeight="1">
      <c r="A73" s="60"/>
      <c r="B73" s="57"/>
      <c r="C73" s="62" t="s">
        <v>41</v>
      </c>
      <c r="D73" s="63"/>
      <c r="E73" s="64"/>
      <c r="F73" s="64"/>
      <c r="G73" s="64"/>
      <c r="H73" s="64"/>
      <c r="I73" s="64"/>
      <c r="J73" s="65"/>
      <c r="K73" s="65"/>
      <c r="L73" s="65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71"/>
      <c r="AE73" s="67">
        <f t="shared" ref="AE73:AE80" si="1">AF73*AD73</f>
        <v>0</v>
      </c>
      <c r="AF73" s="167">
        <f>'83,23 общая'!AF73/79.88*14.95</f>
        <v>0</v>
      </c>
      <c r="AG73" s="69">
        <f>AF73*L33</f>
        <v>0</v>
      </c>
    </row>
    <row r="74" spans="1:33" ht="22.5" hidden="1" customHeight="1">
      <c r="A74" s="60"/>
      <c r="B74" s="57"/>
      <c r="C74" s="62" t="s">
        <v>41</v>
      </c>
      <c r="D74" s="63"/>
      <c r="E74" s="64"/>
      <c r="F74" s="64"/>
      <c r="G74" s="64"/>
      <c r="H74" s="64"/>
      <c r="I74" s="64"/>
      <c r="J74" s="65"/>
      <c r="K74" s="65"/>
      <c r="L74" s="65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71"/>
      <c r="AE74" s="67">
        <f t="shared" si="1"/>
        <v>0</v>
      </c>
      <c r="AF74" s="167">
        <f>'83,23 общая'!AF74/79.88*14.95</f>
        <v>0</v>
      </c>
      <c r="AG74" s="69">
        <f>AF74*L33</f>
        <v>0</v>
      </c>
    </row>
    <row r="75" spans="1:33" ht="22.5" hidden="1" customHeight="1">
      <c r="A75" s="60"/>
      <c r="B75" s="57"/>
      <c r="C75" s="62" t="s">
        <v>41</v>
      </c>
      <c r="D75" s="63"/>
      <c r="E75" s="64"/>
      <c r="F75" s="64"/>
      <c r="G75" s="64"/>
      <c r="H75" s="64"/>
      <c r="I75" s="64"/>
      <c r="J75" s="65"/>
      <c r="K75" s="65"/>
      <c r="L75" s="65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71"/>
      <c r="AE75" s="67">
        <f t="shared" si="1"/>
        <v>0</v>
      </c>
      <c r="AF75" s="167">
        <f>'83,23 общая'!AF75/79.88*14.95</f>
        <v>0</v>
      </c>
      <c r="AG75" s="69">
        <f>AF75*L33</f>
        <v>0</v>
      </c>
    </row>
    <row r="76" spans="1:33" ht="22.5" hidden="1" customHeight="1">
      <c r="A76" s="72"/>
      <c r="B76" s="72"/>
      <c r="C76" s="62" t="s">
        <v>41</v>
      </c>
      <c r="D76" s="72"/>
      <c r="E76" s="72"/>
      <c r="F76" s="72"/>
      <c r="G76" s="72"/>
      <c r="H76" s="72"/>
      <c r="I76" s="72"/>
      <c r="J76" s="72"/>
      <c r="K76" s="65"/>
      <c r="L76" s="65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71"/>
      <c r="AE76" s="67">
        <f t="shared" si="1"/>
        <v>0</v>
      </c>
      <c r="AF76" s="167">
        <f>'83,23 общая'!AF76/79.88*14.95</f>
        <v>0</v>
      </c>
      <c r="AG76" s="69">
        <f>AF76*L33</f>
        <v>0</v>
      </c>
    </row>
    <row r="77" spans="1:33" ht="22.5" hidden="1" customHeight="1">
      <c r="A77" s="60"/>
      <c r="B77" s="57"/>
      <c r="C77" s="62" t="s">
        <v>41</v>
      </c>
      <c r="D77" s="63"/>
      <c r="E77" s="64"/>
      <c r="F77" s="64"/>
      <c r="G77" s="64"/>
      <c r="H77" s="64"/>
      <c r="I77" s="64"/>
      <c r="J77" s="65"/>
      <c r="K77" s="65"/>
      <c r="L77" s="65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71"/>
      <c r="AE77" s="67">
        <f t="shared" si="1"/>
        <v>0</v>
      </c>
      <c r="AF77" s="167">
        <f>'83,23 общая'!AF77/79.88*14.95</f>
        <v>0</v>
      </c>
      <c r="AG77" s="69">
        <f>AF77*L33</f>
        <v>0</v>
      </c>
    </row>
    <row r="78" spans="1:33" ht="22.5" hidden="1" customHeight="1">
      <c r="A78" s="60"/>
      <c r="B78" s="57"/>
      <c r="C78" s="62" t="s">
        <v>41</v>
      </c>
      <c r="D78" s="63"/>
      <c r="E78" s="64"/>
      <c r="F78" s="64"/>
      <c r="G78" s="64"/>
      <c r="H78" s="64"/>
      <c r="I78" s="64"/>
      <c r="J78" s="65"/>
      <c r="K78" s="65"/>
      <c r="L78" s="65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71"/>
      <c r="AE78" s="67">
        <f t="shared" si="1"/>
        <v>0</v>
      </c>
      <c r="AF78" s="167">
        <f>'83,23 общая'!AF78/79.88*14.95</f>
        <v>0</v>
      </c>
      <c r="AG78" s="69">
        <f>AF78*L33</f>
        <v>0</v>
      </c>
    </row>
    <row r="79" spans="1:33" ht="22.5" hidden="1" customHeight="1" thickBot="1">
      <c r="A79" s="73"/>
      <c r="B79" s="74"/>
      <c r="C79" s="62" t="s">
        <v>41</v>
      </c>
      <c r="D79" s="75"/>
      <c r="E79" s="76"/>
      <c r="F79" s="76"/>
      <c r="G79" s="76"/>
      <c r="H79" s="76"/>
      <c r="I79" s="76"/>
      <c r="J79" s="77"/>
      <c r="K79" s="77"/>
      <c r="L79" s="77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8"/>
      <c r="AE79" s="168">
        <f t="shared" si="1"/>
        <v>0</v>
      </c>
      <c r="AF79" s="167">
        <f>'83,23 общая'!AF79/79.88*14.95</f>
        <v>0</v>
      </c>
      <c r="AG79" s="69">
        <f>AF79*L33</f>
        <v>0</v>
      </c>
    </row>
    <row r="80" spans="1:33" ht="27" customHeight="1">
      <c r="A80" s="237" t="s">
        <v>6</v>
      </c>
      <c r="B80" s="238"/>
      <c r="C80" s="239"/>
      <c r="D80" s="239"/>
      <c r="E80" s="79"/>
      <c r="F80" s="241" t="s">
        <v>61</v>
      </c>
      <c r="G80" s="241"/>
      <c r="H80" s="241"/>
      <c r="I80" s="200"/>
      <c r="J80" s="80"/>
      <c r="K80" s="81"/>
      <c r="L80" s="244" t="s">
        <v>5</v>
      </c>
      <c r="M80" s="244"/>
      <c r="N80" s="244"/>
      <c r="O80" s="244"/>
      <c r="P80" s="244"/>
      <c r="Q80" s="241" t="s">
        <v>60</v>
      </c>
      <c r="R80" s="241"/>
      <c r="S80" s="241"/>
      <c r="T80" s="242"/>
      <c r="U80" s="79"/>
      <c r="V80" s="79"/>
      <c r="W80" s="80"/>
      <c r="X80" s="80"/>
      <c r="Y80" s="80"/>
      <c r="Z80" s="80"/>
      <c r="AA80" s="80"/>
      <c r="AB80" s="80"/>
      <c r="AC80" s="80"/>
      <c r="AD80" s="80"/>
      <c r="AE80" s="169">
        <f t="shared" si="1"/>
        <v>0</v>
      </c>
      <c r="AF80" s="170"/>
      <c r="AG80" s="83"/>
    </row>
    <row r="81" spans="1:33" ht="31.5" customHeight="1">
      <c r="A81" s="79"/>
      <c r="B81" s="79"/>
      <c r="C81" s="84" t="s">
        <v>22</v>
      </c>
      <c r="D81" s="79"/>
      <c r="E81" s="79"/>
      <c r="F81" s="240" t="s">
        <v>23</v>
      </c>
      <c r="G81" s="240"/>
      <c r="H81" s="240"/>
      <c r="I81" s="240"/>
      <c r="J81" s="80"/>
      <c r="K81" s="81"/>
      <c r="L81" s="243" t="s">
        <v>22</v>
      </c>
      <c r="M81" s="243"/>
      <c r="N81" s="243"/>
      <c r="O81" s="243"/>
      <c r="P81" s="243"/>
      <c r="Q81" s="240" t="s">
        <v>23</v>
      </c>
      <c r="R81" s="240"/>
      <c r="S81" s="240"/>
      <c r="T81" s="240"/>
      <c r="U81" s="79"/>
      <c r="V81" s="79"/>
      <c r="W81" s="80"/>
      <c r="X81" s="80"/>
      <c r="Y81" s="80"/>
      <c r="Z81" s="80"/>
      <c r="AA81" s="80"/>
      <c r="AB81" s="80"/>
      <c r="AC81" s="80"/>
      <c r="AD81" s="80"/>
      <c r="AE81" s="82">
        <f>SUM(AE40:AE72)</f>
        <v>899.345190315992</v>
      </c>
      <c r="AF81" s="170"/>
      <c r="AG81" s="83"/>
    </row>
    <row r="82" spans="1:33" ht="30" customHeight="1">
      <c r="A82" s="84"/>
      <c r="B82" s="84"/>
      <c r="C82" s="84"/>
      <c r="D82" s="80"/>
      <c r="E82" s="236"/>
      <c r="F82" s="236"/>
      <c r="G82" s="236"/>
      <c r="H82" s="236"/>
      <c r="I82" s="80"/>
      <c r="J82" s="80"/>
      <c r="K82" s="81"/>
      <c r="L82" s="81"/>
      <c r="M82" s="81"/>
      <c r="N82" s="81"/>
      <c r="O82" s="81"/>
      <c r="P82" s="81"/>
      <c r="Q82" s="81"/>
      <c r="R82" s="81"/>
      <c r="S82" s="81"/>
      <c r="T82" s="79"/>
      <c r="U82" s="79"/>
      <c r="V82" s="79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3"/>
    </row>
    <row r="83" spans="1:33" ht="12.75" customHeight="1">
      <c r="A83" s="84"/>
      <c r="B83" s="84"/>
      <c r="C83" s="84"/>
      <c r="D83" s="83"/>
      <c r="E83" s="83"/>
      <c r="F83" s="83"/>
      <c r="G83" s="85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0"/>
      <c r="AA83" s="80"/>
      <c r="AB83" s="80"/>
      <c r="AC83" s="80"/>
      <c r="AD83" s="80"/>
      <c r="AE83" s="80"/>
      <c r="AF83" s="80"/>
      <c r="AG83" s="83"/>
    </row>
    <row r="84" spans="1:33" ht="28">
      <c r="A84" s="84"/>
      <c r="B84" s="84"/>
      <c r="C84" s="84"/>
      <c r="D84" s="83"/>
      <c r="E84" s="83"/>
      <c r="F84" s="83"/>
      <c r="G84" s="85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</row>
    <row r="85" spans="1:33" ht="28">
      <c r="A85" s="84"/>
      <c r="B85" s="84"/>
      <c r="C85" s="84"/>
      <c r="D85" s="83"/>
      <c r="E85" s="83"/>
      <c r="F85" s="83"/>
      <c r="G85" s="85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</row>
    <row r="86" spans="1:33" ht="28">
      <c r="A86" s="84"/>
      <c r="B86" s="84"/>
      <c r="C86" s="84"/>
      <c r="D86" s="83"/>
      <c r="E86" s="83"/>
      <c r="F86" s="83"/>
      <c r="G86" s="85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ht="28">
      <c r="A87" s="84"/>
      <c r="B87" s="84"/>
      <c r="C87" s="84"/>
      <c r="D87" s="83"/>
      <c r="E87" s="83"/>
      <c r="F87" s="83"/>
      <c r="G87" s="187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28">
      <c r="A88" s="84"/>
      <c r="B88" s="84"/>
      <c r="C88" s="84"/>
      <c r="D88" s="83"/>
      <c r="E88" s="83"/>
      <c r="F88" s="83"/>
      <c r="G88" s="187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8">
      <c r="A89" s="84"/>
      <c r="B89" s="84"/>
      <c r="C89" s="84"/>
      <c r="D89" s="83"/>
      <c r="E89" s="83"/>
      <c r="F89" s="83"/>
      <c r="G89" s="187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 ht="28">
      <c r="A90" s="84"/>
      <c r="B90" s="84"/>
      <c r="C90" s="84"/>
      <c r="D90" s="83"/>
      <c r="E90" s="83"/>
      <c r="F90" s="83"/>
      <c r="G90" s="187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</row>
    <row r="91" spans="1:33" ht="28">
      <c r="A91" s="84"/>
      <c r="B91" s="84"/>
      <c r="C91" s="84"/>
      <c r="D91" s="83"/>
      <c r="E91" s="83"/>
      <c r="F91" s="83"/>
      <c r="G91" s="187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</row>
    <row r="92" spans="1:33" ht="28">
      <c r="A92" s="84"/>
      <c r="B92" s="84"/>
      <c r="C92" s="84"/>
      <c r="D92" s="83"/>
      <c r="E92" s="83"/>
      <c r="F92" s="83"/>
      <c r="G92" s="187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</row>
    <row r="93" spans="1:33" ht="28">
      <c r="A93" s="84"/>
      <c r="B93" s="84"/>
      <c r="C93" s="84"/>
      <c r="D93" s="83"/>
      <c r="E93" s="83"/>
      <c r="F93" s="83"/>
      <c r="G93" s="187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</row>
    <row r="94" spans="1:33">
      <c r="A94" s="4"/>
      <c r="B94" s="4"/>
      <c r="C94" s="4"/>
      <c r="D94" s="9"/>
      <c r="E94" s="9"/>
      <c r="F94" s="9"/>
      <c r="G94" s="188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>
      <c r="A95" s="4"/>
      <c r="B95" s="4"/>
      <c r="C95" s="4"/>
      <c r="D95" s="9"/>
      <c r="E95" s="9"/>
      <c r="F95" s="9"/>
      <c r="G95" s="188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>
      <c r="A96" s="4"/>
      <c r="B96" s="4"/>
      <c r="C96" s="4"/>
      <c r="D96" s="9"/>
      <c r="E96" s="9"/>
      <c r="F96" s="9"/>
      <c r="G96" s="188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:33">
      <c r="A97" s="4"/>
      <c r="B97" s="4"/>
      <c r="C97" s="4"/>
      <c r="D97" s="9"/>
      <c r="E97" s="9"/>
      <c r="F97" s="9"/>
      <c r="G97" s="188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>
      <c r="A98" s="4"/>
      <c r="B98" s="4"/>
      <c r="C98" s="4"/>
      <c r="D98" s="9"/>
      <c r="E98" s="9"/>
      <c r="F98" s="9"/>
      <c r="G98" s="188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>
      <c r="A99" s="4"/>
      <c r="B99" s="4"/>
      <c r="C99" s="4"/>
      <c r="D99" s="9"/>
      <c r="E99" s="9"/>
      <c r="F99" s="9"/>
      <c r="G99" s="188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>
      <c r="A100" s="4"/>
      <c r="B100" s="4"/>
      <c r="C100" s="4"/>
      <c r="D100" s="9"/>
      <c r="E100" s="9"/>
      <c r="F100" s="9"/>
      <c r="G100" s="188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>
      <c r="A101" s="4"/>
      <c r="B101" s="4"/>
      <c r="C101" s="4"/>
      <c r="D101" s="9"/>
      <c r="E101" s="9"/>
      <c r="F101" s="9"/>
      <c r="G101" s="188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4"/>
      <c r="B102" s="4"/>
      <c r="C102" s="4"/>
      <c r="D102" s="9"/>
      <c r="E102" s="9"/>
      <c r="F102" s="9"/>
      <c r="G102" s="188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>
      <c r="A103" s="4"/>
      <c r="B103" s="4"/>
      <c r="C103" s="4"/>
      <c r="D103" s="9"/>
      <c r="E103" s="9"/>
      <c r="F103" s="9"/>
      <c r="G103" s="188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>
      <c r="A104" s="4"/>
      <c r="B104" s="4"/>
      <c r="C104" s="4"/>
      <c r="D104" s="9"/>
      <c r="E104" s="9"/>
      <c r="F104" s="9"/>
      <c r="G104" s="188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>
      <c r="A105" s="2"/>
      <c r="B105" s="2"/>
      <c r="C105" s="2"/>
      <c r="D105" s="1"/>
      <c r="E105" s="1"/>
      <c r="F105" s="1"/>
      <c r="G105" s="189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>
      <c r="A106" s="2"/>
      <c r="B106" s="2"/>
      <c r="C106" s="2"/>
      <c r="D106" s="1"/>
      <c r="E106" s="1"/>
      <c r="F106" s="1"/>
      <c r="G106" s="189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2"/>
      <c r="B107" s="2"/>
      <c r="C107" s="2"/>
      <c r="D107" s="1"/>
      <c r="E107" s="1"/>
      <c r="F107" s="1"/>
      <c r="G107" s="189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2"/>
      <c r="B108" s="2"/>
      <c r="C108" s="2"/>
      <c r="D108" s="1"/>
      <c r="E108" s="1"/>
      <c r="F108" s="1"/>
      <c r="G108" s="189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2"/>
      <c r="B109" s="2"/>
      <c r="C109" s="2"/>
      <c r="D109" s="1"/>
      <c r="E109" s="1"/>
      <c r="F109" s="1"/>
      <c r="G109" s="189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2"/>
      <c r="B110" s="2"/>
      <c r="C110" s="2"/>
      <c r="D110" s="1"/>
      <c r="E110" s="1"/>
      <c r="F110" s="1"/>
      <c r="G110" s="189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2"/>
      <c r="B111" s="2"/>
      <c r="C111" s="2"/>
      <c r="D111" s="1"/>
      <c r="E111" s="1"/>
      <c r="F111" s="1"/>
      <c r="G111" s="189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2"/>
      <c r="B112" s="2"/>
      <c r="C112" s="2"/>
      <c r="D112" s="1"/>
      <c r="E112" s="1"/>
      <c r="F112" s="1"/>
      <c r="G112" s="189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2"/>
      <c r="B113" s="2"/>
      <c r="C113" s="2"/>
      <c r="D113" s="1"/>
      <c r="E113" s="1"/>
      <c r="F113" s="1"/>
      <c r="G113" s="189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2"/>
      <c r="B114" s="2"/>
      <c r="C114" s="2"/>
      <c r="D114" s="1"/>
      <c r="E114" s="1"/>
      <c r="F114" s="1"/>
      <c r="G114" s="189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2"/>
      <c r="B115" s="2"/>
      <c r="C115" s="2"/>
      <c r="D115" s="1"/>
      <c r="E115" s="1"/>
      <c r="F115" s="1"/>
      <c r="G115" s="189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2"/>
      <c r="B116" s="2"/>
      <c r="C116" s="2"/>
      <c r="D116" s="1"/>
      <c r="E116" s="1"/>
      <c r="F116" s="1"/>
      <c r="G116" s="189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2"/>
      <c r="B117" s="2"/>
      <c r="C117" s="2"/>
      <c r="D117" s="1"/>
      <c r="E117" s="1"/>
      <c r="F117" s="1"/>
      <c r="G117" s="18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2"/>
      <c r="B118" s="2"/>
      <c r="C118" s="2"/>
      <c r="D118" s="1"/>
      <c r="E118" s="1"/>
      <c r="F118" s="1"/>
      <c r="G118" s="189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2"/>
      <c r="B119" s="2"/>
      <c r="C119" s="2"/>
      <c r="D119" s="1"/>
      <c r="E119" s="1"/>
      <c r="F119" s="1"/>
      <c r="G119" s="189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2"/>
      <c r="B120" s="2"/>
      <c r="C120" s="2"/>
      <c r="D120" s="1"/>
      <c r="E120" s="1"/>
      <c r="F120" s="1"/>
      <c r="G120" s="189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2"/>
      <c r="B121" s="2"/>
      <c r="C121" s="2"/>
      <c r="D121" s="1"/>
      <c r="E121" s="1"/>
      <c r="F121" s="1"/>
      <c r="G121" s="189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2"/>
      <c r="B122" s="2"/>
      <c r="C122" s="2"/>
      <c r="D122" s="1"/>
      <c r="E122" s="1"/>
      <c r="F122" s="1"/>
      <c r="G122" s="189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D123" s="1"/>
      <c r="E123" s="1"/>
      <c r="F123" s="1"/>
      <c r="G123" s="189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D124" s="1"/>
      <c r="E124" s="1"/>
      <c r="F124" s="1"/>
      <c r="G124" s="189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D125" s="1"/>
      <c r="E125" s="1"/>
      <c r="F125" s="1"/>
      <c r="G125" s="189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D126" s="1"/>
      <c r="E126" s="1"/>
      <c r="F126" s="1"/>
      <c r="G126" s="189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D127" s="1"/>
      <c r="E127" s="1"/>
      <c r="F127" s="1"/>
      <c r="G127" s="189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D128" s="1"/>
      <c r="E128" s="1"/>
      <c r="F128" s="1"/>
      <c r="G128" s="189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4:33">
      <c r="D129" s="1"/>
      <c r="E129" s="1"/>
      <c r="F129" s="1"/>
      <c r="G129" s="189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4:33">
      <c r="D130" s="1"/>
      <c r="E130" s="1"/>
      <c r="F130" s="1"/>
      <c r="G130" s="189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4:33">
      <c r="D131" s="1"/>
      <c r="E131" s="1"/>
      <c r="F131" s="1"/>
      <c r="G131" s="189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4:33">
      <c r="D132" s="1"/>
      <c r="E132" s="1"/>
      <c r="F132" s="1"/>
      <c r="G132" s="189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4:33">
      <c r="D133" s="1"/>
      <c r="E133" s="1"/>
      <c r="F133" s="1"/>
      <c r="G133" s="189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33">
      <c r="D134" s="1"/>
      <c r="E134" s="1"/>
      <c r="F134" s="1"/>
      <c r="G134" s="189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4:33">
      <c r="D135" s="1"/>
      <c r="E135" s="1"/>
      <c r="F135" s="1"/>
      <c r="G135" s="189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4:33">
      <c r="D136" s="1"/>
      <c r="E136" s="1"/>
      <c r="F136" s="1"/>
      <c r="G136" s="189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4:33">
      <c r="D137" s="1"/>
      <c r="E137" s="1"/>
      <c r="F137" s="1"/>
      <c r="G137" s="189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4:33">
      <c r="D138" s="1"/>
      <c r="E138" s="1"/>
      <c r="F138" s="1"/>
      <c r="G138" s="189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4:33">
      <c r="D139" s="1"/>
      <c r="E139" s="1"/>
      <c r="F139" s="1"/>
      <c r="G139" s="189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4:33">
      <c r="D140" s="1"/>
      <c r="E140" s="1"/>
      <c r="F140" s="1"/>
      <c r="G140" s="189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4:33">
      <c r="D141" s="1"/>
      <c r="E141" s="1"/>
      <c r="F141" s="1"/>
      <c r="G141" s="189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4:33">
      <c r="D142" s="1"/>
      <c r="E142" s="1"/>
      <c r="F142" s="1"/>
      <c r="G142" s="189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4:33">
      <c r="D143" s="1"/>
      <c r="E143" s="1"/>
      <c r="F143" s="1"/>
      <c r="G143" s="189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4:33">
      <c r="D144" s="1"/>
      <c r="E144" s="1"/>
      <c r="F144" s="1"/>
      <c r="G144" s="189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4:33">
      <c r="D145" s="1"/>
      <c r="E145" s="1"/>
      <c r="F145" s="1"/>
      <c r="G145" s="189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4:33">
      <c r="D146" s="1"/>
      <c r="E146" s="1"/>
      <c r="F146" s="1"/>
      <c r="G146" s="189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4:33">
      <c r="D147" s="1"/>
      <c r="E147" s="1"/>
      <c r="F147" s="1"/>
      <c r="G147" s="189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4:33">
      <c r="D148" s="1"/>
      <c r="E148" s="1"/>
      <c r="F148" s="1"/>
      <c r="G148" s="189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4:33">
      <c r="D149" s="1"/>
      <c r="E149" s="1"/>
      <c r="F149" s="1"/>
      <c r="G149" s="189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4:33">
      <c r="D150" s="1"/>
      <c r="E150" s="1"/>
      <c r="F150" s="1"/>
      <c r="G150" s="189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4:33">
      <c r="D151" s="1"/>
      <c r="E151" s="1"/>
      <c r="F151" s="1"/>
      <c r="G151" s="189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4:33">
      <c r="D152" s="1"/>
      <c r="E152" s="1"/>
      <c r="F152" s="1"/>
      <c r="G152" s="189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4:33">
      <c r="D153" s="1"/>
      <c r="E153" s="1"/>
      <c r="F153" s="1"/>
      <c r="G153" s="189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4:33">
      <c r="D154" s="1"/>
      <c r="E154" s="1"/>
      <c r="F154" s="1"/>
      <c r="G154" s="189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4:33">
      <c r="D155" s="1"/>
      <c r="E155" s="1"/>
      <c r="F155" s="1"/>
      <c r="G155" s="189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4:33">
      <c r="D156" s="1"/>
      <c r="E156" s="1"/>
      <c r="F156" s="1"/>
      <c r="G156" s="189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4:33">
      <c r="D157" s="1"/>
      <c r="E157" s="1"/>
      <c r="F157" s="1"/>
      <c r="G157" s="189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4:33">
      <c r="D158" s="1"/>
      <c r="E158" s="1"/>
      <c r="F158" s="1"/>
      <c r="G158" s="189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4:33">
      <c r="D159" s="1"/>
      <c r="E159" s="1"/>
      <c r="F159" s="1"/>
      <c r="G159" s="189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4:33">
      <c r="D160" s="1"/>
      <c r="E160" s="1"/>
      <c r="F160" s="1"/>
      <c r="G160" s="189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189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189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189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189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189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189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189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189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189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189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189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189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189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189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189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189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189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189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189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189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189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189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189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189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189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189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189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189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189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189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189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189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189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189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189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189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189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189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189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189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189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189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189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189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189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189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189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189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189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189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189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189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189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189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189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189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189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189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189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189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189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189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189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189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189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189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189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189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189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189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189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189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189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189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189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189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189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189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189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189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189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189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189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189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189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189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189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189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189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189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189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189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189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189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189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189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189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189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189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189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189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189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189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189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189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189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189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189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189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189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189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189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189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189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189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189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189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189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189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189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189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189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189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189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189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189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189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189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189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189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189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189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189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189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189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189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189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189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189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189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189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189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189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189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189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189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189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189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189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189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189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189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189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189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189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189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189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189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189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189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189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189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189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189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189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189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189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189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189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189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189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189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189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189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189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189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189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189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189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189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189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189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189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189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189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189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189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189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189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189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189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189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189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189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189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189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189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189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189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189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189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189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189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189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189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189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189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189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189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189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189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189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189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189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189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189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189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189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189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189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189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189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189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189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189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189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189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189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189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189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189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189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189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189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189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189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189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189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189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189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189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189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189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189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189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189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189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189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189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189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189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189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189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189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189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189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189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189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189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189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189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189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189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189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189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189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189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189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189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189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189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189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189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189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189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189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189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189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189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189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189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189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189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189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189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189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189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189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189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189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189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189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189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189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189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189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189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189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189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189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189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189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189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189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189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189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189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189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189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189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189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189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189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189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189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189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189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189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189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189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189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189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189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189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189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189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189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189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189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189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189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189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189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189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189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189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189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189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189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189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189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189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189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189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189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189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189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189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189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189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189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189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189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189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189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189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189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189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189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189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189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189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189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189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189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189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189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189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189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189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189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189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189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189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189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189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189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189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189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189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189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189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189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189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189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189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189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189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189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189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189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189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189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189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189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189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189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189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189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189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189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189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189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189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189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189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189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189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189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189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189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189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189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189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189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189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189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189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189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189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189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189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189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189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189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189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189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189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189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189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189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189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189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189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189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189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189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189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189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189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189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189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189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189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189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189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189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189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189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189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189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189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189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189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189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189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189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189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189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189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189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189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189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189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189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189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189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189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189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189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189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189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189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189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189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189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189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189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189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4:33">
      <c r="G640" s="190"/>
    </row>
    <row r="641" spans="7:7">
      <c r="G641" s="190"/>
    </row>
    <row r="642" spans="7:7">
      <c r="G642" s="190"/>
    </row>
    <row r="643" spans="7:7">
      <c r="G643" s="190"/>
    </row>
    <row r="644" spans="7:7">
      <c r="G644" s="190"/>
    </row>
    <row r="645" spans="7:7">
      <c r="G645" s="190"/>
    </row>
    <row r="646" spans="7:7">
      <c r="G646" s="190"/>
    </row>
    <row r="647" spans="7:7">
      <c r="G647" s="190"/>
    </row>
    <row r="648" spans="7:7">
      <c r="G648" s="190"/>
    </row>
    <row r="649" spans="7:7">
      <c r="G649" s="190"/>
    </row>
    <row r="650" spans="7:7">
      <c r="G650" s="190"/>
    </row>
    <row r="651" spans="7:7">
      <c r="G651" s="190"/>
    </row>
    <row r="652" spans="7:7">
      <c r="G652" s="190"/>
    </row>
    <row r="653" spans="7:7">
      <c r="G653" s="190"/>
    </row>
    <row r="654" spans="7:7">
      <c r="G654" s="190"/>
    </row>
    <row r="655" spans="7:7">
      <c r="G655" s="190"/>
    </row>
    <row r="656" spans="7:7">
      <c r="G656" s="190"/>
    </row>
    <row r="657" spans="7:7">
      <c r="G657" s="190"/>
    </row>
    <row r="658" spans="7:7">
      <c r="G658" s="190"/>
    </row>
    <row r="659" spans="7:7">
      <c r="G659" s="190"/>
    </row>
    <row r="660" spans="7:7">
      <c r="G660" s="190"/>
    </row>
    <row r="661" spans="7:7">
      <c r="G661" s="190"/>
    </row>
    <row r="662" spans="7:7">
      <c r="G662" s="190"/>
    </row>
    <row r="663" spans="7:7">
      <c r="G663" s="190"/>
    </row>
    <row r="664" spans="7:7">
      <c r="G664" s="190"/>
    </row>
    <row r="665" spans="7:7">
      <c r="G665" s="190"/>
    </row>
    <row r="666" spans="7:7">
      <c r="G666" s="190"/>
    </row>
    <row r="667" spans="7:7">
      <c r="G667" s="190"/>
    </row>
    <row r="668" spans="7:7">
      <c r="G668" s="190"/>
    </row>
    <row r="669" spans="7:7">
      <c r="G669" s="190"/>
    </row>
    <row r="670" spans="7:7">
      <c r="G670" s="190"/>
    </row>
    <row r="671" spans="7:7">
      <c r="G671" s="190"/>
    </row>
    <row r="672" spans="7:7">
      <c r="G672" s="190"/>
    </row>
    <row r="673" spans="7:7">
      <c r="G673" s="190"/>
    </row>
    <row r="674" spans="7:7">
      <c r="G674" s="190"/>
    </row>
    <row r="675" spans="7:7">
      <c r="G675" s="190"/>
    </row>
    <row r="676" spans="7:7">
      <c r="G676" s="190"/>
    </row>
    <row r="677" spans="7:7">
      <c r="G677" s="190"/>
    </row>
    <row r="678" spans="7:7">
      <c r="G678" s="190"/>
    </row>
    <row r="679" spans="7:7">
      <c r="G679" s="190"/>
    </row>
    <row r="680" spans="7:7">
      <c r="G680" s="190"/>
    </row>
    <row r="681" spans="7:7">
      <c r="G681" s="190"/>
    </row>
    <row r="682" spans="7:7">
      <c r="G682" s="190"/>
    </row>
    <row r="683" spans="7:7">
      <c r="G683" s="190"/>
    </row>
    <row r="684" spans="7:7">
      <c r="G684" s="190"/>
    </row>
    <row r="685" spans="7:7">
      <c r="G685" s="190"/>
    </row>
    <row r="686" spans="7:7">
      <c r="G686" s="190"/>
    </row>
    <row r="687" spans="7:7">
      <c r="G687" s="190"/>
    </row>
    <row r="688" spans="7:7">
      <c r="G688" s="190"/>
    </row>
    <row r="689" spans="7:7">
      <c r="G689" s="190"/>
    </row>
    <row r="690" spans="7:7">
      <c r="G690" s="190"/>
    </row>
    <row r="691" spans="7:7">
      <c r="G691" s="190"/>
    </row>
    <row r="692" spans="7:7">
      <c r="G692" s="190"/>
    </row>
    <row r="693" spans="7:7">
      <c r="G693" s="190"/>
    </row>
    <row r="694" spans="7:7">
      <c r="G694" s="190"/>
    </row>
    <row r="695" spans="7:7">
      <c r="G695" s="190"/>
    </row>
    <row r="696" spans="7:7">
      <c r="G696" s="190"/>
    </row>
    <row r="697" spans="7:7">
      <c r="G697" s="190"/>
    </row>
    <row r="698" spans="7:7">
      <c r="G698" s="190"/>
    </row>
    <row r="699" spans="7:7">
      <c r="G699" s="190"/>
    </row>
    <row r="700" spans="7:7">
      <c r="G700" s="190"/>
    </row>
    <row r="701" spans="7:7">
      <c r="G701" s="190"/>
    </row>
    <row r="702" spans="7:7">
      <c r="G702" s="190"/>
    </row>
    <row r="703" spans="7:7">
      <c r="G703" s="190"/>
    </row>
    <row r="704" spans="7:7">
      <c r="G704" s="190"/>
    </row>
    <row r="705" spans="7:7">
      <c r="G705" s="190"/>
    </row>
    <row r="706" spans="7:7">
      <c r="G706" s="190"/>
    </row>
    <row r="707" spans="7:7">
      <c r="G707" s="190"/>
    </row>
    <row r="708" spans="7:7">
      <c r="G708" s="190"/>
    </row>
    <row r="709" spans="7:7">
      <c r="G709" s="190"/>
    </row>
    <row r="710" spans="7:7">
      <c r="G710" s="190"/>
    </row>
    <row r="711" spans="7:7">
      <c r="G711" s="190"/>
    </row>
    <row r="712" spans="7:7">
      <c r="G712" s="190"/>
    </row>
    <row r="713" spans="7:7">
      <c r="G713" s="190"/>
    </row>
    <row r="714" spans="7:7">
      <c r="G714" s="190"/>
    </row>
    <row r="715" spans="7:7">
      <c r="G715" s="190"/>
    </row>
    <row r="716" spans="7:7">
      <c r="G716" s="190"/>
    </row>
    <row r="717" spans="7:7">
      <c r="G717" s="190"/>
    </row>
    <row r="718" spans="7:7">
      <c r="G718" s="190"/>
    </row>
    <row r="719" spans="7:7">
      <c r="G719" s="190"/>
    </row>
    <row r="720" spans="7:7">
      <c r="G720" s="190"/>
    </row>
    <row r="721" spans="7:7">
      <c r="G721" s="190"/>
    </row>
    <row r="722" spans="7:7">
      <c r="G722" s="190"/>
    </row>
    <row r="723" spans="7:7">
      <c r="G723" s="190"/>
    </row>
    <row r="724" spans="7:7">
      <c r="G724" s="190"/>
    </row>
    <row r="725" spans="7:7">
      <c r="G725" s="190"/>
    </row>
    <row r="726" spans="7:7">
      <c r="G726" s="190"/>
    </row>
    <row r="727" spans="7:7">
      <c r="G727" s="190"/>
    </row>
    <row r="728" spans="7:7">
      <c r="G728" s="190"/>
    </row>
    <row r="729" spans="7:7">
      <c r="G729" s="190"/>
    </row>
    <row r="730" spans="7:7">
      <c r="G730" s="190"/>
    </row>
    <row r="731" spans="7:7">
      <c r="G731" s="190"/>
    </row>
    <row r="732" spans="7:7">
      <c r="G732" s="190"/>
    </row>
    <row r="733" spans="7:7">
      <c r="G733" s="190"/>
    </row>
    <row r="734" spans="7:7">
      <c r="G734" s="190"/>
    </row>
    <row r="735" spans="7:7">
      <c r="G735" s="190"/>
    </row>
    <row r="736" spans="7:7">
      <c r="G736" s="190"/>
    </row>
    <row r="737" spans="7:7">
      <c r="G737" s="190"/>
    </row>
    <row r="738" spans="7:7">
      <c r="G738" s="190"/>
    </row>
    <row r="739" spans="7:7">
      <c r="G739" s="190"/>
    </row>
    <row r="740" spans="7:7">
      <c r="G740" s="190"/>
    </row>
    <row r="741" spans="7:7">
      <c r="G741" s="190"/>
    </row>
    <row r="742" spans="7:7">
      <c r="G742" s="190"/>
    </row>
    <row r="743" spans="7:7">
      <c r="G743" s="190"/>
    </row>
    <row r="744" spans="7:7">
      <c r="G744" s="190"/>
    </row>
    <row r="745" spans="7:7">
      <c r="G745" s="190"/>
    </row>
    <row r="746" spans="7:7">
      <c r="G746" s="190"/>
    </row>
    <row r="747" spans="7:7">
      <c r="G747" s="190"/>
    </row>
    <row r="748" spans="7:7">
      <c r="G748" s="190"/>
    </row>
    <row r="749" spans="7:7">
      <c r="G749" s="190"/>
    </row>
    <row r="750" spans="7:7">
      <c r="G750" s="190"/>
    </row>
    <row r="751" spans="7:7">
      <c r="G751" s="190"/>
    </row>
    <row r="752" spans="7:7">
      <c r="G752" s="190"/>
    </row>
    <row r="753" spans="7:7">
      <c r="G753" s="190"/>
    </row>
    <row r="754" spans="7:7">
      <c r="G754" s="190"/>
    </row>
    <row r="755" spans="7:7">
      <c r="G755" s="190"/>
    </row>
    <row r="756" spans="7:7">
      <c r="G756" s="190"/>
    </row>
    <row r="757" spans="7:7">
      <c r="G757" s="190"/>
    </row>
    <row r="758" spans="7:7">
      <c r="G758" s="190"/>
    </row>
    <row r="759" spans="7:7">
      <c r="G759" s="190"/>
    </row>
    <row r="760" spans="7:7">
      <c r="G760" s="190"/>
    </row>
    <row r="761" spans="7:7">
      <c r="G761" s="190"/>
    </row>
    <row r="762" spans="7:7">
      <c r="G762" s="190"/>
    </row>
    <row r="763" spans="7:7">
      <c r="G763" s="190"/>
    </row>
    <row r="764" spans="7:7">
      <c r="G764" s="190"/>
    </row>
    <row r="765" spans="7:7">
      <c r="G765" s="190"/>
    </row>
    <row r="766" spans="7:7">
      <c r="G766" s="190"/>
    </row>
    <row r="767" spans="7:7">
      <c r="G767" s="190"/>
    </row>
    <row r="768" spans="7:7">
      <c r="G768" s="190"/>
    </row>
    <row r="769" spans="7:7">
      <c r="G769" s="190"/>
    </row>
    <row r="770" spans="7:7">
      <c r="G770" s="190"/>
    </row>
    <row r="771" spans="7:7">
      <c r="G771" s="190"/>
    </row>
    <row r="772" spans="7:7">
      <c r="G772" s="190"/>
    </row>
    <row r="773" spans="7:7">
      <c r="G773" s="190"/>
    </row>
    <row r="774" spans="7:7">
      <c r="G774" s="190"/>
    </row>
    <row r="775" spans="7:7">
      <c r="G775" s="190"/>
    </row>
    <row r="776" spans="7:7">
      <c r="G776" s="190"/>
    </row>
    <row r="777" spans="7:7">
      <c r="G777" s="190"/>
    </row>
    <row r="778" spans="7:7">
      <c r="G778" s="190"/>
    </row>
    <row r="779" spans="7:7">
      <c r="G779" s="190"/>
    </row>
    <row r="780" spans="7:7">
      <c r="G780" s="190"/>
    </row>
    <row r="781" spans="7:7">
      <c r="G781" s="190"/>
    </row>
    <row r="782" spans="7:7">
      <c r="G782" s="190"/>
    </row>
    <row r="783" spans="7:7">
      <c r="G783" s="190"/>
    </row>
    <row r="784" spans="7:7">
      <c r="G784" s="190"/>
    </row>
    <row r="785" spans="7:7">
      <c r="G785" s="190"/>
    </row>
    <row r="786" spans="7:7">
      <c r="G786" s="190"/>
    </row>
    <row r="787" spans="7:7">
      <c r="G787" s="190"/>
    </row>
    <row r="788" spans="7:7">
      <c r="G788" s="190"/>
    </row>
    <row r="789" spans="7:7">
      <c r="G789" s="190"/>
    </row>
    <row r="790" spans="7:7">
      <c r="G790" s="190"/>
    </row>
    <row r="791" spans="7:7">
      <c r="G791" s="190"/>
    </row>
    <row r="792" spans="7:7">
      <c r="G792" s="190"/>
    </row>
    <row r="793" spans="7:7">
      <c r="G793" s="190"/>
    </row>
    <row r="794" spans="7:7">
      <c r="G794" s="190"/>
    </row>
    <row r="795" spans="7:7">
      <c r="G795" s="190"/>
    </row>
    <row r="796" spans="7:7">
      <c r="G796" s="190"/>
    </row>
    <row r="797" spans="7:7">
      <c r="G797" s="190"/>
    </row>
    <row r="798" spans="7:7">
      <c r="G798" s="190"/>
    </row>
    <row r="799" spans="7:7">
      <c r="G799" s="190"/>
    </row>
    <row r="800" spans="7:7">
      <c r="G800" s="190"/>
    </row>
    <row r="801" spans="7:7">
      <c r="G801" s="190"/>
    </row>
    <row r="802" spans="7:7">
      <c r="G802" s="190"/>
    </row>
    <row r="803" spans="7:7">
      <c r="G803" s="190"/>
    </row>
    <row r="804" spans="7:7">
      <c r="G804" s="190"/>
    </row>
    <row r="805" spans="7:7">
      <c r="G805" s="190"/>
    </row>
    <row r="806" spans="7:7">
      <c r="G806" s="190"/>
    </row>
    <row r="807" spans="7:7">
      <c r="G807" s="190"/>
    </row>
    <row r="808" spans="7:7">
      <c r="G808" s="190"/>
    </row>
    <row r="809" spans="7:7">
      <c r="G809" s="190"/>
    </row>
    <row r="810" spans="7:7">
      <c r="G810" s="190"/>
    </row>
    <row r="811" spans="7:7">
      <c r="G811" s="190"/>
    </row>
    <row r="812" spans="7:7">
      <c r="G812" s="190"/>
    </row>
    <row r="813" spans="7:7">
      <c r="G813" s="190"/>
    </row>
    <row r="814" spans="7:7">
      <c r="G814" s="190"/>
    </row>
    <row r="815" spans="7:7">
      <c r="G815" s="190"/>
    </row>
    <row r="816" spans="7:7">
      <c r="G816" s="190"/>
    </row>
    <row r="817" spans="7:7">
      <c r="G817" s="190"/>
    </row>
    <row r="818" spans="7:7">
      <c r="G818" s="190"/>
    </row>
    <row r="819" spans="7:7">
      <c r="G819" s="190"/>
    </row>
    <row r="820" spans="7:7">
      <c r="G820" s="190"/>
    </row>
    <row r="821" spans="7:7">
      <c r="G821" s="190"/>
    </row>
    <row r="822" spans="7:7">
      <c r="G822" s="190"/>
    </row>
    <row r="823" spans="7:7">
      <c r="G823" s="190"/>
    </row>
    <row r="824" spans="7:7">
      <c r="G824" s="190"/>
    </row>
    <row r="825" spans="7:7">
      <c r="G825" s="190"/>
    </row>
    <row r="826" spans="7:7">
      <c r="G826" s="190"/>
    </row>
    <row r="827" spans="7:7">
      <c r="G827" s="190"/>
    </row>
    <row r="828" spans="7:7">
      <c r="G828" s="190"/>
    </row>
    <row r="829" spans="7:7">
      <c r="G829" s="190"/>
    </row>
    <row r="830" spans="7:7">
      <c r="G830" s="190"/>
    </row>
    <row r="831" spans="7:7">
      <c r="G831" s="190"/>
    </row>
    <row r="832" spans="7:7">
      <c r="G832" s="190"/>
    </row>
    <row r="833" spans="7:7">
      <c r="G833" s="190"/>
    </row>
    <row r="834" spans="7:7">
      <c r="G834" s="190"/>
    </row>
    <row r="835" spans="7:7">
      <c r="G835" s="190"/>
    </row>
    <row r="836" spans="7:7">
      <c r="G836" s="190"/>
    </row>
    <row r="837" spans="7:7">
      <c r="G837" s="190"/>
    </row>
    <row r="838" spans="7:7">
      <c r="G838" s="190"/>
    </row>
    <row r="839" spans="7:7">
      <c r="G839" s="190"/>
    </row>
    <row r="840" spans="7:7">
      <c r="G840" s="190"/>
    </row>
    <row r="841" spans="7:7">
      <c r="G841" s="190"/>
    </row>
    <row r="842" spans="7:7">
      <c r="G842" s="190"/>
    </row>
    <row r="843" spans="7:7">
      <c r="G843" s="190"/>
    </row>
    <row r="844" spans="7:7">
      <c r="G844" s="190"/>
    </row>
    <row r="845" spans="7:7">
      <c r="G845" s="190"/>
    </row>
    <row r="846" spans="7:7">
      <c r="G846" s="190"/>
    </row>
    <row r="847" spans="7:7">
      <c r="G847" s="190"/>
    </row>
    <row r="848" spans="7:7">
      <c r="G848" s="190"/>
    </row>
    <row r="849" spans="7:7">
      <c r="G849" s="190"/>
    </row>
    <row r="850" spans="7:7">
      <c r="G850" s="190"/>
    </row>
    <row r="851" spans="7:7">
      <c r="G851" s="190"/>
    </row>
    <row r="852" spans="7:7">
      <c r="G852" s="190"/>
    </row>
    <row r="853" spans="7:7">
      <c r="G853" s="190"/>
    </row>
    <row r="854" spans="7:7">
      <c r="G854" s="190"/>
    </row>
    <row r="855" spans="7:7">
      <c r="G855" s="190"/>
    </row>
    <row r="856" spans="7:7">
      <c r="G856" s="190"/>
    </row>
    <row r="857" spans="7:7">
      <c r="G857" s="190"/>
    </row>
    <row r="858" spans="7:7">
      <c r="G858" s="190"/>
    </row>
    <row r="859" spans="7:7">
      <c r="G859" s="190"/>
    </row>
    <row r="860" spans="7:7">
      <c r="G860" s="190"/>
    </row>
    <row r="861" spans="7:7">
      <c r="G861" s="190"/>
    </row>
    <row r="862" spans="7:7">
      <c r="G862" s="190"/>
    </row>
    <row r="863" spans="7:7">
      <c r="G863" s="190"/>
    </row>
    <row r="864" spans="7:7">
      <c r="G864" s="190"/>
    </row>
    <row r="865" spans="7:7">
      <c r="G865" s="190"/>
    </row>
    <row r="866" spans="7:7">
      <c r="G866" s="190"/>
    </row>
    <row r="867" spans="7:7">
      <c r="G867" s="190"/>
    </row>
    <row r="868" spans="7:7">
      <c r="G868" s="190"/>
    </row>
    <row r="869" spans="7:7">
      <c r="G869" s="190"/>
    </row>
    <row r="870" spans="7:7">
      <c r="G870" s="190"/>
    </row>
    <row r="871" spans="7:7">
      <c r="G871" s="190"/>
    </row>
    <row r="872" spans="7:7">
      <c r="G872" s="190"/>
    </row>
    <row r="873" spans="7:7">
      <c r="G873" s="190"/>
    </row>
    <row r="874" spans="7:7">
      <c r="G874" s="190"/>
    </row>
    <row r="875" spans="7:7">
      <c r="G875" s="190"/>
    </row>
    <row r="876" spans="7:7">
      <c r="G876" s="190"/>
    </row>
    <row r="877" spans="7:7">
      <c r="G877" s="190"/>
    </row>
    <row r="878" spans="7:7">
      <c r="G878" s="190"/>
    </row>
    <row r="879" spans="7:7">
      <c r="G879" s="190"/>
    </row>
    <row r="880" spans="7:7">
      <c r="G880" s="190"/>
    </row>
    <row r="881" spans="7:7">
      <c r="G881" s="190"/>
    </row>
    <row r="882" spans="7:7">
      <c r="G882" s="190"/>
    </row>
    <row r="883" spans="7:7">
      <c r="G883" s="190"/>
    </row>
    <row r="884" spans="7:7">
      <c r="G884" s="190"/>
    </row>
    <row r="885" spans="7:7">
      <c r="G885" s="190"/>
    </row>
    <row r="886" spans="7:7">
      <c r="G886" s="190"/>
    </row>
    <row r="887" spans="7:7">
      <c r="G887" s="190"/>
    </row>
    <row r="888" spans="7:7">
      <c r="G888" s="190"/>
    </row>
    <row r="889" spans="7:7">
      <c r="G889" s="190"/>
    </row>
    <row r="890" spans="7:7">
      <c r="G890" s="190"/>
    </row>
    <row r="891" spans="7:7">
      <c r="G891" s="190"/>
    </row>
    <row r="892" spans="7:7">
      <c r="G892" s="190"/>
    </row>
    <row r="893" spans="7:7">
      <c r="G893" s="190"/>
    </row>
    <row r="894" spans="7:7">
      <c r="G894" s="190"/>
    </row>
    <row r="895" spans="7:7">
      <c r="G895" s="190"/>
    </row>
    <row r="896" spans="7:7">
      <c r="G896" s="190"/>
    </row>
    <row r="897" spans="7:7">
      <c r="G897" s="190"/>
    </row>
    <row r="898" spans="7:7">
      <c r="G898" s="190"/>
    </row>
    <row r="899" spans="7:7">
      <c r="G899" s="190"/>
    </row>
    <row r="900" spans="7:7">
      <c r="G900" s="190"/>
    </row>
    <row r="901" spans="7:7">
      <c r="G901" s="190"/>
    </row>
    <row r="902" spans="7:7">
      <c r="G902" s="190"/>
    </row>
    <row r="903" spans="7:7">
      <c r="G903" s="190"/>
    </row>
    <row r="904" spans="7:7">
      <c r="G904" s="190"/>
    </row>
    <row r="905" spans="7:7">
      <c r="G905" s="190"/>
    </row>
    <row r="906" spans="7:7">
      <c r="G906" s="190"/>
    </row>
    <row r="907" spans="7:7">
      <c r="G907" s="190"/>
    </row>
    <row r="908" spans="7:7">
      <c r="G908" s="190"/>
    </row>
    <row r="909" spans="7:7">
      <c r="G909" s="190"/>
    </row>
    <row r="910" spans="7:7">
      <c r="G910" s="190"/>
    </row>
    <row r="911" spans="7:7">
      <c r="G911" s="190"/>
    </row>
    <row r="912" spans="7:7">
      <c r="G912" s="190"/>
    </row>
    <row r="913" spans="7:7">
      <c r="G913" s="190"/>
    </row>
    <row r="914" spans="7:7">
      <c r="G914" s="190"/>
    </row>
    <row r="915" spans="7:7">
      <c r="G915" s="190"/>
    </row>
    <row r="916" spans="7:7">
      <c r="G916" s="190"/>
    </row>
    <row r="917" spans="7:7">
      <c r="G917" s="190"/>
    </row>
    <row r="918" spans="7:7">
      <c r="G918" s="190"/>
    </row>
    <row r="919" spans="7:7">
      <c r="G919" s="190"/>
    </row>
    <row r="920" spans="7:7">
      <c r="G920" s="190"/>
    </row>
    <row r="921" spans="7:7">
      <c r="G921" s="190"/>
    </row>
    <row r="922" spans="7:7">
      <c r="G922" s="190"/>
    </row>
    <row r="923" spans="7:7">
      <c r="G923" s="190"/>
    </row>
    <row r="924" spans="7:7">
      <c r="G924" s="190"/>
    </row>
    <row r="925" spans="7:7">
      <c r="G925" s="190"/>
    </row>
    <row r="926" spans="7:7">
      <c r="G926" s="190"/>
    </row>
    <row r="927" spans="7:7">
      <c r="G927" s="190"/>
    </row>
    <row r="928" spans="7:7">
      <c r="G928" s="190"/>
    </row>
    <row r="929" spans="7:7">
      <c r="G929" s="190"/>
    </row>
    <row r="930" spans="7:7">
      <c r="G930" s="190"/>
    </row>
    <row r="931" spans="7:7">
      <c r="G931" s="190"/>
    </row>
    <row r="932" spans="7:7">
      <c r="G932" s="190"/>
    </row>
    <row r="933" spans="7:7">
      <c r="G933" s="190"/>
    </row>
    <row r="934" spans="7:7">
      <c r="G934" s="190"/>
    </row>
    <row r="935" spans="7:7">
      <c r="G935" s="190"/>
    </row>
    <row r="936" spans="7:7">
      <c r="G936" s="190"/>
    </row>
    <row r="937" spans="7:7">
      <c r="G937" s="190"/>
    </row>
    <row r="938" spans="7:7">
      <c r="G938" s="190"/>
    </row>
    <row r="939" spans="7:7">
      <c r="G939" s="190"/>
    </row>
    <row r="940" spans="7:7">
      <c r="G940" s="190"/>
    </row>
    <row r="941" spans="7:7">
      <c r="G941" s="190"/>
    </row>
    <row r="942" spans="7:7">
      <c r="G942" s="190"/>
    </row>
    <row r="943" spans="7:7">
      <c r="G943" s="190"/>
    </row>
    <row r="944" spans="7:7">
      <c r="G944" s="190"/>
    </row>
    <row r="945" spans="7:7">
      <c r="G945" s="190"/>
    </row>
    <row r="946" spans="7:7">
      <c r="G946" s="190"/>
    </row>
    <row r="947" spans="7:7">
      <c r="G947" s="190"/>
    </row>
    <row r="948" spans="7:7">
      <c r="G948" s="190"/>
    </row>
    <row r="949" spans="7:7">
      <c r="G949" s="190"/>
    </row>
    <row r="950" spans="7:7">
      <c r="G950" s="190"/>
    </row>
    <row r="951" spans="7:7">
      <c r="G951" s="190"/>
    </row>
    <row r="952" spans="7:7">
      <c r="G952" s="190"/>
    </row>
    <row r="953" spans="7:7">
      <c r="G953" s="190"/>
    </row>
    <row r="954" spans="7:7">
      <c r="G954" s="190"/>
    </row>
    <row r="955" spans="7:7">
      <c r="G955" s="190"/>
    </row>
    <row r="956" spans="7:7">
      <c r="G956" s="190"/>
    </row>
    <row r="957" spans="7:7">
      <c r="G957" s="190"/>
    </row>
    <row r="958" spans="7:7">
      <c r="G958" s="190"/>
    </row>
    <row r="959" spans="7:7">
      <c r="G959" s="190"/>
    </row>
    <row r="960" spans="7:7">
      <c r="G960" s="190"/>
    </row>
    <row r="961" spans="7:7">
      <c r="G961" s="190"/>
    </row>
    <row r="962" spans="7:7">
      <c r="G962" s="190"/>
    </row>
    <row r="963" spans="7:7">
      <c r="G963" s="190"/>
    </row>
    <row r="964" spans="7:7">
      <c r="G964" s="190"/>
    </row>
    <row r="965" spans="7:7">
      <c r="G965" s="190"/>
    </row>
    <row r="966" spans="7:7">
      <c r="G966" s="190"/>
    </row>
    <row r="967" spans="7:7">
      <c r="G967" s="190"/>
    </row>
    <row r="968" spans="7:7">
      <c r="G968" s="190"/>
    </row>
    <row r="969" spans="7:7">
      <c r="G969" s="190"/>
    </row>
    <row r="970" spans="7:7">
      <c r="G970" s="190"/>
    </row>
    <row r="971" spans="7:7">
      <c r="G971" s="190"/>
    </row>
    <row r="972" spans="7:7">
      <c r="G972" s="190"/>
    </row>
    <row r="973" spans="7:7">
      <c r="G973" s="190"/>
    </row>
    <row r="974" spans="7:7">
      <c r="G974" s="190"/>
    </row>
    <row r="975" spans="7:7">
      <c r="G975" s="190"/>
    </row>
    <row r="976" spans="7:7">
      <c r="G976" s="190"/>
    </row>
    <row r="977" spans="7:7">
      <c r="G977" s="190"/>
    </row>
    <row r="978" spans="7:7">
      <c r="G978" s="190"/>
    </row>
    <row r="979" spans="7:7">
      <c r="G979" s="190"/>
    </row>
    <row r="980" spans="7:7">
      <c r="G980" s="190"/>
    </row>
    <row r="981" spans="7:7">
      <c r="G981" s="190"/>
    </row>
    <row r="982" spans="7:7">
      <c r="G982" s="190"/>
    </row>
    <row r="983" spans="7:7">
      <c r="G983" s="190"/>
    </row>
    <row r="984" spans="7:7">
      <c r="G984" s="190"/>
    </row>
    <row r="985" spans="7:7">
      <c r="G985" s="190"/>
    </row>
    <row r="986" spans="7:7">
      <c r="G986" s="190"/>
    </row>
    <row r="987" spans="7:7">
      <c r="G987" s="190"/>
    </row>
    <row r="988" spans="7:7">
      <c r="G988" s="190"/>
    </row>
    <row r="989" spans="7:7">
      <c r="G989" s="190"/>
    </row>
    <row r="990" spans="7:7">
      <c r="G990" s="190"/>
    </row>
    <row r="991" spans="7:7">
      <c r="G991" s="190"/>
    </row>
    <row r="992" spans="7:7">
      <c r="G992" s="190"/>
    </row>
    <row r="993" spans="7:7">
      <c r="G993" s="190"/>
    </row>
    <row r="994" spans="7:7">
      <c r="G994" s="190"/>
    </row>
    <row r="995" spans="7:7">
      <c r="G995" s="190"/>
    </row>
    <row r="996" spans="7:7">
      <c r="G996" s="190"/>
    </row>
    <row r="997" spans="7:7">
      <c r="G997" s="190"/>
    </row>
    <row r="998" spans="7:7">
      <c r="G998" s="190"/>
    </row>
    <row r="999" spans="7:7">
      <c r="G999" s="190"/>
    </row>
    <row r="1000" spans="7:7">
      <c r="G1000" s="190"/>
    </row>
    <row r="1001" spans="7:7">
      <c r="G1001" s="190"/>
    </row>
    <row r="1002" spans="7:7">
      <c r="G1002" s="190"/>
    </row>
    <row r="1003" spans="7:7">
      <c r="G1003" s="190"/>
    </row>
    <row r="1004" spans="7:7">
      <c r="G1004" s="190"/>
    </row>
    <row r="1005" spans="7:7">
      <c r="G1005" s="190"/>
    </row>
    <row r="1006" spans="7:7">
      <c r="G1006" s="190"/>
    </row>
    <row r="1007" spans="7:7">
      <c r="G1007" s="190"/>
    </row>
    <row r="1008" spans="7:7">
      <c r="G1008" s="190"/>
    </row>
    <row r="1009" spans="7:7">
      <c r="G1009" s="190"/>
    </row>
    <row r="1010" spans="7:7">
      <c r="G1010" s="190"/>
    </row>
    <row r="1011" spans="7:7">
      <c r="G1011" s="190"/>
    </row>
    <row r="1012" spans="7:7">
      <c r="G1012" s="190"/>
    </row>
    <row r="1013" spans="7:7">
      <c r="G1013" s="190"/>
    </row>
    <row r="1014" spans="7:7">
      <c r="G1014" s="190"/>
    </row>
    <row r="1015" spans="7:7">
      <c r="G1015" s="190"/>
    </row>
    <row r="1016" spans="7:7">
      <c r="G1016" s="190"/>
    </row>
    <row r="1017" spans="7:7">
      <c r="G1017" s="190"/>
    </row>
    <row r="1018" spans="7:7">
      <c r="G1018" s="190"/>
    </row>
    <row r="1019" spans="7:7">
      <c r="G1019" s="190"/>
    </row>
    <row r="1020" spans="7:7">
      <c r="G1020" s="190"/>
    </row>
    <row r="1021" spans="7:7">
      <c r="G1021" s="190"/>
    </row>
    <row r="1022" spans="7:7">
      <c r="G1022" s="190"/>
    </row>
    <row r="1023" spans="7:7">
      <c r="G1023" s="190"/>
    </row>
    <row r="1024" spans="7:7">
      <c r="G1024" s="190"/>
    </row>
    <row r="1025" spans="7:7">
      <c r="G1025" s="190"/>
    </row>
    <row r="1026" spans="7:7">
      <c r="G1026" s="190"/>
    </row>
    <row r="1027" spans="7:7">
      <c r="G1027" s="190"/>
    </row>
    <row r="1028" spans="7:7">
      <c r="G1028" s="190"/>
    </row>
    <row r="1029" spans="7:7">
      <c r="G1029" s="190"/>
    </row>
    <row r="1030" spans="7:7">
      <c r="G1030" s="190"/>
    </row>
    <row r="1031" spans="7:7">
      <c r="G1031" s="190"/>
    </row>
    <row r="1032" spans="7:7">
      <c r="G1032" s="190"/>
    </row>
    <row r="1033" spans="7:7">
      <c r="G1033" s="190"/>
    </row>
    <row r="1034" spans="7:7">
      <c r="G1034" s="190"/>
    </row>
    <row r="1035" spans="7:7">
      <c r="G1035" s="190"/>
    </row>
    <row r="1036" spans="7:7">
      <c r="G1036" s="190"/>
    </row>
    <row r="1037" spans="7:7">
      <c r="G1037" s="190"/>
    </row>
    <row r="1038" spans="7:7">
      <c r="G1038" s="190"/>
    </row>
    <row r="1039" spans="7:7">
      <c r="G1039" s="190"/>
    </row>
    <row r="1040" spans="7:7">
      <c r="G1040" s="190"/>
    </row>
    <row r="1041" spans="7:7">
      <c r="G1041" s="190"/>
    </row>
    <row r="1042" spans="7:7">
      <c r="G1042" s="190"/>
    </row>
    <row r="1043" spans="7:7">
      <c r="G1043" s="190"/>
    </row>
    <row r="1044" spans="7:7">
      <c r="G1044" s="190"/>
    </row>
    <row r="1045" spans="7:7">
      <c r="G1045" s="190"/>
    </row>
    <row r="1046" spans="7:7">
      <c r="G1046" s="190"/>
    </row>
    <row r="1047" spans="7:7">
      <c r="G1047" s="190"/>
    </row>
    <row r="1048" spans="7:7">
      <c r="G1048" s="190"/>
    </row>
    <row r="1049" spans="7:7">
      <c r="G1049" s="190"/>
    </row>
    <row r="1050" spans="7:7">
      <c r="G1050" s="190"/>
    </row>
    <row r="1051" spans="7:7">
      <c r="G1051" s="190"/>
    </row>
    <row r="1052" spans="7:7">
      <c r="G1052" s="190"/>
    </row>
    <row r="1053" spans="7:7">
      <c r="G1053" s="190"/>
    </row>
    <row r="1054" spans="7:7">
      <c r="G1054" s="190"/>
    </row>
    <row r="1055" spans="7:7">
      <c r="G1055" s="190"/>
    </row>
    <row r="1056" spans="7:7">
      <c r="G1056" s="190"/>
    </row>
    <row r="1057" spans="7:7">
      <c r="G1057" s="190"/>
    </row>
    <row r="1058" spans="7:7">
      <c r="G1058" s="190"/>
    </row>
    <row r="1059" spans="7:7">
      <c r="G1059" s="190"/>
    </row>
    <row r="1060" spans="7:7">
      <c r="G1060" s="190"/>
    </row>
    <row r="1061" spans="7:7">
      <c r="G1061" s="190"/>
    </row>
    <row r="1062" spans="7:7">
      <c r="G1062" s="190"/>
    </row>
    <row r="1063" spans="7:7">
      <c r="G1063" s="190"/>
    </row>
    <row r="1064" spans="7:7">
      <c r="G1064" s="190"/>
    </row>
    <row r="1065" spans="7:7">
      <c r="G1065" s="190"/>
    </row>
    <row r="1066" spans="7:7">
      <c r="G1066" s="190"/>
    </row>
    <row r="1067" spans="7:7">
      <c r="G1067" s="190"/>
    </row>
    <row r="1068" spans="7:7">
      <c r="G1068" s="190"/>
    </row>
    <row r="1069" spans="7:7">
      <c r="G1069" s="190"/>
    </row>
    <row r="1070" spans="7:7">
      <c r="G1070" s="190"/>
    </row>
    <row r="1071" spans="7:7">
      <c r="G1071" s="190"/>
    </row>
    <row r="1072" spans="7:7">
      <c r="G1072" s="190"/>
    </row>
    <row r="1073" spans="7:7">
      <c r="G1073" s="190"/>
    </row>
    <row r="1074" spans="7:7">
      <c r="G1074" s="190"/>
    </row>
    <row r="1075" spans="7:7">
      <c r="G1075" s="190"/>
    </row>
    <row r="1076" spans="7:7">
      <c r="G1076" s="190"/>
    </row>
    <row r="1077" spans="7:7">
      <c r="G1077" s="190"/>
    </row>
    <row r="1078" spans="7:7">
      <c r="G1078" s="190"/>
    </row>
    <row r="1079" spans="7:7">
      <c r="G1079" s="190"/>
    </row>
    <row r="1080" spans="7:7">
      <c r="G1080" s="190"/>
    </row>
    <row r="1081" spans="7:7">
      <c r="G1081" s="190"/>
    </row>
    <row r="1082" spans="7:7">
      <c r="G1082" s="190"/>
    </row>
    <row r="1083" spans="7:7">
      <c r="G1083" s="190"/>
    </row>
    <row r="1084" spans="7:7">
      <c r="G1084" s="190"/>
    </row>
    <row r="1085" spans="7:7">
      <c r="G1085" s="190"/>
    </row>
    <row r="1086" spans="7:7">
      <c r="G1086" s="190"/>
    </row>
    <row r="1087" spans="7:7">
      <c r="G1087" s="190"/>
    </row>
    <row r="1088" spans="7:7">
      <c r="G1088" s="190"/>
    </row>
    <row r="1089" spans="7:7">
      <c r="G1089" s="190"/>
    </row>
    <row r="1090" spans="7:7">
      <c r="G1090" s="190"/>
    </row>
    <row r="1091" spans="7:7">
      <c r="G1091" s="190"/>
    </row>
    <row r="1092" spans="7:7">
      <c r="G1092" s="190"/>
    </row>
    <row r="1093" spans="7:7">
      <c r="G1093" s="190"/>
    </row>
    <row r="1094" spans="7:7">
      <c r="G1094" s="190"/>
    </row>
    <row r="1095" spans="7:7">
      <c r="G1095" s="190"/>
    </row>
    <row r="1096" spans="7:7">
      <c r="G1096" s="190"/>
    </row>
    <row r="1097" spans="7:7">
      <c r="G1097" s="190"/>
    </row>
    <row r="1098" spans="7:7">
      <c r="G1098" s="190"/>
    </row>
    <row r="1099" spans="7:7">
      <c r="G1099" s="190"/>
    </row>
    <row r="1100" spans="7:7">
      <c r="G1100" s="190"/>
    </row>
    <row r="1101" spans="7:7">
      <c r="G1101" s="190"/>
    </row>
    <row r="1102" spans="7:7">
      <c r="G1102" s="190"/>
    </row>
    <row r="1103" spans="7:7">
      <c r="G1103" s="190"/>
    </row>
    <row r="1104" spans="7:7">
      <c r="G1104" s="190"/>
    </row>
    <row r="1105" spans="7:7">
      <c r="G1105" s="190"/>
    </row>
    <row r="1106" spans="7:7">
      <c r="G1106" s="190"/>
    </row>
    <row r="1107" spans="7:7">
      <c r="G1107" s="190"/>
    </row>
    <row r="1108" spans="7:7">
      <c r="G1108" s="190"/>
    </row>
    <row r="1109" spans="7:7">
      <c r="G1109" s="190"/>
    </row>
    <row r="1110" spans="7:7">
      <c r="G1110" s="190"/>
    </row>
    <row r="1111" spans="7:7">
      <c r="G1111" s="190"/>
    </row>
    <row r="1112" spans="7:7">
      <c r="G1112" s="190"/>
    </row>
    <row r="1113" spans="7:7">
      <c r="G1113" s="190"/>
    </row>
    <row r="1114" spans="7:7">
      <c r="G1114" s="190"/>
    </row>
    <row r="1115" spans="7:7">
      <c r="G1115" s="190"/>
    </row>
    <row r="1116" spans="7:7">
      <c r="G1116" s="190"/>
    </row>
    <row r="1117" spans="7:7">
      <c r="G1117" s="190"/>
    </row>
    <row r="1118" spans="7:7">
      <c r="G1118" s="190"/>
    </row>
    <row r="1119" spans="7:7">
      <c r="G1119" s="190"/>
    </row>
    <row r="1120" spans="7:7">
      <c r="G1120" s="190"/>
    </row>
    <row r="1121" spans="7:7">
      <c r="G1121" s="190"/>
    </row>
    <row r="1122" spans="7:7">
      <c r="G1122" s="190"/>
    </row>
    <row r="1123" spans="7:7">
      <c r="G1123" s="190"/>
    </row>
    <row r="1124" spans="7:7">
      <c r="G1124" s="190"/>
    </row>
    <row r="1125" spans="7:7">
      <c r="G1125" s="190"/>
    </row>
    <row r="1126" spans="7:7">
      <c r="G1126" s="190"/>
    </row>
    <row r="1127" spans="7:7">
      <c r="G1127" s="190"/>
    </row>
    <row r="1128" spans="7:7">
      <c r="G1128" s="190"/>
    </row>
    <row r="1129" spans="7:7">
      <c r="G1129" s="190"/>
    </row>
    <row r="1130" spans="7:7">
      <c r="G1130" s="190"/>
    </row>
    <row r="1131" spans="7:7">
      <c r="G1131" s="190"/>
    </row>
    <row r="1132" spans="7:7">
      <c r="G1132" s="190"/>
    </row>
    <row r="1133" spans="7:7">
      <c r="G1133" s="190"/>
    </row>
    <row r="1134" spans="7:7">
      <c r="G1134" s="190"/>
    </row>
    <row r="1135" spans="7:7">
      <c r="G1135" s="190"/>
    </row>
    <row r="1136" spans="7:7">
      <c r="G1136" s="190"/>
    </row>
    <row r="1137" spans="7:7">
      <c r="G1137" s="190"/>
    </row>
    <row r="1138" spans="7:7">
      <c r="G1138" s="190"/>
    </row>
    <row r="1139" spans="7:7">
      <c r="G1139" s="190"/>
    </row>
    <row r="1140" spans="7:7">
      <c r="G1140" s="190"/>
    </row>
    <row r="1141" spans="7:7">
      <c r="G1141" s="190"/>
    </row>
    <row r="1142" spans="7:7">
      <c r="G1142" s="190"/>
    </row>
    <row r="1143" spans="7:7">
      <c r="G1143" s="190"/>
    </row>
    <row r="1144" spans="7:7">
      <c r="G1144" s="190"/>
    </row>
    <row r="1145" spans="7:7">
      <c r="G1145" s="190"/>
    </row>
    <row r="1146" spans="7:7">
      <c r="G1146" s="190"/>
    </row>
    <row r="1147" spans="7:7">
      <c r="G1147" s="190"/>
    </row>
    <row r="1148" spans="7:7">
      <c r="G1148" s="190"/>
    </row>
    <row r="1149" spans="7:7">
      <c r="G1149" s="190"/>
    </row>
    <row r="1150" spans="7:7">
      <c r="G1150" s="190"/>
    </row>
    <row r="1151" spans="7:7">
      <c r="G1151" s="190"/>
    </row>
    <row r="1152" spans="7:7">
      <c r="G1152" s="190"/>
    </row>
    <row r="1153" spans="7:7">
      <c r="G1153" s="190"/>
    </row>
    <row r="1154" spans="7:7">
      <c r="G1154" s="190"/>
    </row>
    <row r="1155" spans="7:7">
      <c r="G1155" s="190"/>
    </row>
    <row r="1156" spans="7:7">
      <c r="G1156" s="190"/>
    </row>
    <row r="1157" spans="7:7">
      <c r="G1157" s="190"/>
    </row>
    <row r="1158" spans="7:7">
      <c r="G1158" s="190"/>
    </row>
    <row r="1159" spans="7:7">
      <c r="G1159" s="190"/>
    </row>
    <row r="1160" spans="7:7">
      <c r="G1160" s="190"/>
    </row>
    <row r="1161" spans="7:7">
      <c r="G1161" s="190"/>
    </row>
    <row r="1162" spans="7:7">
      <c r="G1162" s="190"/>
    </row>
    <row r="1163" spans="7:7">
      <c r="G1163" s="190"/>
    </row>
    <row r="1164" spans="7:7">
      <c r="G1164" s="190"/>
    </row>
    <row r="1165" spans="7:7">
      <c r="G1165" s="190"/>
    </row>
    <row r="1166" spans="7:7">
      <c r="G1166" s="190"/>
    </row>
    <row r="1167" spans="7:7">
      <c r="G1167" s="190"/>
    </row>
    <row r="1168" spans="7:7">
      <c r="G1168" s="190"/>
    </row>
    <row r="1169" spans="7:7">
      <c r="G1169" s="190"/>
    </row>
    <row r="1170" spans="7:7">
      <c r="G1170" s="190"/>
    </row>
    <row r="1171" spans="7:7">
      <c r="G1171" s="190"/>
    </row>
    <row r="1172" spans="7:7">
      <c r="G1172" s="190"/>
    </row>
    <row r="1173" spans="7:7">
      <c r="G1173" s="190"/>
    </row>
    <row r="1174" spans="7:7">
      <c r="G1174" s="190"/>
    </row>
    <row r="1175" spans="7:7">
      <c r="G1175" s="190"/>
    </row>
    <row r="1176" spans="7:7">
      <c r="G1176" s="190"/>
    </row>
    <row r="1177" spans="7:7">
      <c r="G1177" s="190"/>
    </row>
    <row r="1178" spans="7:7">
      <c r="G1178" s="190"/>
    </row>
    <row r="1179" spans="7:7">
      <c r="G1179" s="190"/>
    </row>
    <row r="1180" spans="7:7">
      <c r="G1180" s="190"/>
    </row>
    <row r="1181" spans="7:7">
      <c r="G1181" s="190"/>
    </row>
    <row r="1182" spans="7:7">
      <c r="G1182" s="190"/>
    </row>
    <row r="1183" spans="7:7">
      <c r="G1183" s="190"/>
    </row>
    <row r="1184" spans="7:7">
      <c r="G1184" s="190"/>
    </row>
    <row r="1185" spans="7:7">
      <c r="G1185" s="190"/>
    </row>
    <row r="1186" spans="7:7">
      <c r="G1186" s="190"/>
    </row>
    <row r="1187" spans="7:7">
      <c r="G1187" s="190"/>
    </row>
    <row r="1188" spans="7:7">
      <c r="G1188" s="190"/>
    </row>
    <row r="1189" spans="7:7">
      <c r="G1189" s="190"/>
    </row>
    <row r="1190" spans="7:7">
      <c r="G1190" s="190"/>
    </row>
    <row r="1191" spans="7:7">
      <c r="G1191" s="190"/>
    </row>
    <row r="1192" spans="7:7">
      <c r="G1192" s="190"/>
    </row>
    <row r="1193" spans="7:7">
      <c r="G1193" s="190"/>
    </row>
    <row r="1194" spans="7:7">
      <c r="G1194" s="190"/>
    </row>
    <row r="1195" spans="7:7">
      <c r="G1195" s="190"/>
    </row>
    <row r="1196" spans="7:7">
      <c r="G1196" s="190"/>
    </row>
    <row r="1197" spans="7:7">
      <c r="G1197" s="190"/>
    </row>
    <row r="1198" spans="7:7">
      <c r="G1198" s="190"/>
    </row>
    <row r="1199" spans="7:7">
      <c r="G1199" s="190"/>
    </row>
    <row r="1200" spans="7:7">
      <c r="G1200" s="190"/>
    </row>
    <row r="1201" spans="7:7">
      <c r="G1201" s="190"/>
    </row>
    <row r="1202" spans="7:7">
      <c r="G1202" s="190"/>
    </row>
    <row r="1203" spans="7:7">
      <c r="G1203" s="190"/>
    </row>
    <row r="1204" spans="7:7">
      <c r="G1204" s="190"/>
    </row>
    <row r="1205" spans="7:7">
      <c r="G1205" s="190"/>
    </row>
    <row r="1206" spans="7:7">
      <c r="G1206" s="190"/>
    </row>
    <row r="1207" spans="7:7">
      <c r="G1207" s="190"/>
    </row>
    <row r="1208" spans="7:7">
      <c r="G1208" s="190"/>
    </row>
    <row r="1209" spans="7:7">
      <c r="G1209" s="190"/>
    </row>
    <row r="1210" spans="7:7">
      <c r="G1210" s="190"/>
    </row>
    <row r="1211" spans="7:7">
      <c r="G1211" s="190"/>
    </row>
    <row r="1212" spans="7:7">
      <c r="G1212" s="190"/>
    </row>
    <row r="1213" spans="7:7">
      <c r="G1213" s="190"/>
    </row>
    <row r="1214" spans="7:7">
      <c r="G1214" s="190"/>
    </row>
    <row r="1215" spans="7:7">
      <c r="G1215" s="190"/>
    </row>
    <row r="1216" spans="7:7">
      <c r="G1216" s="190"/>
    </row>
    <row r="1217" spans="7:7">
      <c r="G1217" s="190"/>
    </row>
    <row r="1218" spans="7:7">
      <c r="G1218" s="190"/>
    </row>
    <row r="1219" spans="7:7">
      <c r="G1219" s="190"/>
    </row>
    <row r="1220" spans="7:7">
      <c r="G1220" s="190"/>
    </row>
    <row r="1221" spans="7:7">
      <c r="G1221" s="190"/>
    </row>
    <row r="1222" spans="7:7">
      <c r="G1222" s="190"/>
    </row>
    <row r="1223" spans="7:7">
      <c r="G1223" s="190"/>
    </row>
    <row r="1224" spans="7:7">
      <c r="G1224" s="190"/>
    </row>
    <row r="1225" spans="7:7">
      <c r="G1225" s="190"/>
    </row>
    <row r="1226" spans="7:7">
      <c r="G1226" s="190"/>
    </row>
    <row r="1227" spans="7:7">
      <c r="G1227" s="190"/>
    </row>
    <row r="1228" spans="7:7">
      <c r="G1228" s="190"/>
    </row>
    <row r="1229" spans="7:7">
      <c r="G1229" s="190"/>
    </row>
    <row r="1230" spans="7:7">
      <c r="G1230" s="190"/>
    </row>
    <row r="1231" spans="7:7">
      <c r="G1231" s="190"/>
    </row>
    <row r="1232" spans="7:7">
      <c r="G1232" s="190"/>
    </row>
    <row r="1233" spans="7:7">
      <c r="G1233" s="190"/>
    </row>
    <row r="1234" spans="7:7">
      <c r="G1234" s="190"/>
    </row>
    <row r="1235" spans="7:7">
      <c r="G1235" s="190"/>
    </row>
    <row r="1236" spans="7:7">
      <c r="G1236" s="190"/>
    </row>
    <row r="1237" spans="7:7">
      <c r="G1237" s="190"/>
    </row>
    <row r="1238" spans="7:7">
      <c r="G1238" s="190"/>
    </row>
    <row r="1239" spans="7:7">
      <c r="G1239" s="190"/>
    </row>
    <row r="1240" spans="7:7">
      <c r="G1240" s="190"/>
    </row>
    <row r="1241" spans="7:7">
      <c r="G1241" s="190"/>
    </row>
    <row r="1242" spans="7:7">
      <c r="G1242" s="190"/>
    </row>
    <row r="1243" spans="7:7">
      <c r="G1243" s="190"/>
    </row>
    <row r="1244" spans="7:7">
      <c r="G1244" s="190"/>
    </row>
    <row r="1245" spans="7:7">
      <c r="G1245" s="190"/>
    </row>
    <row r="1246" spans="7:7">
      <c r="G1246" s="190"/>
    </row>
    <row r="1247" spans="7:7">
      <c r="G1247" s="190"/>
    </row>
    <row r="1248" spans="7:7">
      <c r="G1248" s="190"/>
    </row>
    <row r="1249" spans="7:7">
      <c r="G1249" s="190"/>
    </row>
    <row r="1250" spans="7:7">
      <c r="G1250" s="190"/>
    </row>
    <row r="1251" spans="7:7">
      <c r="G1251" s="190"/>
    </row>
    <row r="1252" spans="7:7">
      <c r="G1252" s="190"/>
    </row>
    <row r="1253" spans="7:7">
      <c r="G1253" s="190"/>
    </row>
    <row r="1254" spans="7:7">
      <c r="G1254" s="190"/>
    </row>
    <row r="1255" spans="7:7">
      <c r="G1255" s="190"/>
    </row>
    <row r="1256" spans="7:7">
      <c r="G1256" s="190"/>
    </row>
    <row r="1257" spans="7:7">
      <c r="G1257" s="190"/>
    </row>
    <row r="1258" spans="7:7">
      <c r="G1258" s="190"/>
    </row>
    <row r="1259" spans="7:7">
      <c r="G1259" s="190"/>
    </row>
    <row r="1260" spans="7:7">
      <c r="G1260" s="190"/>
    </row>
    <row r="1261" spans="7:7">
      <c r="G1261" s="190"/>
    </row>
    <row r="1262" spans="7:7">
      <c r="G1262" s="190"/>
    </row>
    <row r="1263" spans="7:7">
      <c r="G1263" s="190"/>
    </row>
    <row r="1264" spans="7:7">
      <c r="G1264" s="190"/>
    </row>
    <row r="1265" spans="7:7">
      <c r="G1265" s="190"/>
    </row>
    <row r="1266" spans="7:7">
      <c r="G1266" s="190"/>
    </row>
    <row r="1267" spans="7:7">
      <c r="G1267" s="190"/>
    </row>
    <row r="1268" spans="7:7">
      <c r="G1268" s="190"/>
    </row>
    <row r="1269" spans="7:7">
      <c r="G1269" s="190"/>
    </row>
    <row r="1270" spans="7:7">
      <c r="G1270" s="190"/>
    </row>
    <row r="1271" spans="7:7">
      <c r="G1271" s="190"/>
    </row>
    <row r="1272" spans="7:7">
      <c r="G1272" s="190"/>
    </row>
    <row r="1273" spans="7:7">
      <c r="G1273" s="190"/>
    </row>
    <row r="1274" spans="7:7">
      <c r="G1274" s="190"/>
    </row>
    <row r="1275" spans="7:7">
      <c r="G1275" s="190"/>
    </row>
    <row r="1276" spans="7:7">
      <c r="G1276" s="190"/>
    </row>
    <row r="1277" spans="7:7">
      <c r="G1277" s="190"/>
    </row>
    <row r="1278" spans="7:7">
      <c r="G1278" s="190"/>
    </row>
    <row r="1279" spans="7:7">
      <c r="G1279" s="190"/>
    </row>
    <row r="1280" spans="7:7">
      <c r="G1280" s="190"/>
    </row>
    <row r="1281" spans="7:7">
      <c r="G1281" s="190"/>
    </row>
    <row r="1282" spans="7:7">
      <c r="G1282" s="190"/>
    </row>
    <row r="1283" spans="7:7">
      <c r="G1283" s="190"/>
    </row>
    <row r="1284" spans="7:7">
      <c r="G1284" s="190"/>
    </row>
    <row r="1285" spans="7:7">
      <c r="G1285" s="190"/>
    </row>
    <row r="1286" spans="7:7">
      <c r="G1286" s="190"/>
    </row>
    <row r="1287" spans="7:7">
      <c r="G1287" s="190"/>
    </row>
    <row r="1288" spans="7:7">
      <c r="G1288" s="190"/>
    </row>
    <row r="1289" spans="7:7">
      <c r="G1289" s="190"/>
    </row>
    <row r="1290" spans="7:7">
      <c r="G1290" s="190"/>
    </row>
    <row r="1291" spans="7:7">
      <c r="G1291" s="190"/>
    </row>
    <row r="1292" spans="7:7">
      <c r="G1292" s="190"/>
    </row>
    <row r="1293" spans="7:7">
      <c r="G1293" s="190"/>
    </row>
    <row r="1294" spans="7:7">
      <c r="G1294" s="190"/>
    </row>
    <row r="1295" spans="7:7">
      <c r="G1295" s="190"/>
    </row>
    <row r="1296" spans="7:7">
      <c r="G1296" s="190"/>
    </row>
    <row r="1297" spans="7:7">
      <c r="G1297" s="190"/>
    </row>
    <row r="1298" spans="7:7">
      <c r="G1298" s="190"/>
    </row>
  </sheetData>
  <sheetProtection formatCells="0" formatColumns="0" formatRows="0" deleteRows="0" selectLockedCells="1"/>
  <mergeCells count="76">
    <mergeCell ref="W29:AB29"/>
    <mergeCell ref="V30:AB30"/>
    <mergeCell ref="S24:U24"/>
    <mergeCell ref="S25:U25"/>
    <mergeCell ref="S26:U26"/>
    <mergeCell ref="B3:E3"/>
    <mergeCell ref="G3:K3"/>
    <mergeCell ref="B11:E11"/>
    <mergeCell ref="G11:K11"/>
    <mergeCell ref="S14:U14"/>
    <mergeCell ref="P13:W13"/>
    <mergeCell ref="S22:U22"/>
    <mergeCell ref="S23:U23"/>
    <mergeCell ref="AF12:AG12"/>
    <mergeCell ref="AF13:AG13"/>
    <mergeCell ref="H14:I28"/>
    <mergeCell ref="J14:K28"/>
    <mergeCell ref="L14:M28"/>
    <mergeCell ref="S27:AB27"/>
    <mergeCell ref="V14:W14"/>
    <mergeCell ref="AF28:AG28"/>
    <mergeCell ref="AF14:AG27"/>
    <mergeCell ref="S15:U15"/>
    <mergeCell ref="S16:U16"/>
    <mergeCell ref="S17:U17"/>
    <mergeCell ref="S18:U18"/>
    <mergeCell ref="S19:U19"/>
    <mergeCell ref="S20:U20"/>
    <mergeCell ref="S21:U21"/>
    <mergeCell ref="H29:I29"/>
    <mergeCell ref="J29:K29"/>
    <mergeCell ref="L29:M29"/>
    <mergeCell ref="B28:C28"/>
    <mergeCell ref="A14:C27"/>
    <mergeCell ref="D14:E28"/>
    <mergeCell ref="F14:G28"/>
    <mergeCell ref="AF29:AG30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B31:C31"/>
    <mergeCell ref="D31:E31"/>
    <mergeCell ref="F31:G31"/>
    <mergeCell ref="H31:I31"/>
    <mergeCell ref="J31:K31"/>
    <mergeCell ref="L31:M31"/>
    <mergeCell ref="B32:C32"/>
    <mergeCell ref="D32:E32"/>
    <mergeCell ref="F32:G32"/>
    <mergeCell ref="H32:I32"/>
    <mergeCell ref="J32:K32"/>
    <mergeCell ref="L32:M32"/>
    <mergeCell ref="H33:I33"/>
    <mergeCell ref="J33:K33"/>
    <mergeCell ref="L33:M33"/>
    <mergeCell ref="A34:C35"/>
    <mergeCell ref="D34:AE34"/>
    <mergeCell ref="AF34:AG36"/>
    <mergeCell ref="D35:H35"/>
    <mergeCell ref="I35:M35"/>
    <mergeCell ref="A36:C36"/>
    <mergeCell ref="E82:H82"/>
    <mergeCell ref="A80:B80"/>
    <mergeCell ref="C80:D80"/>
    <mergeCell ref="F81:I81"/>
    <mergeCell ref="Q81:T81"/>
    <mergeCell ref="F80:I80"/>
    <mergeCell ref="Q80:T80"/>
    <mergeCell ref="L81:P81"/>
    <mergeCell ref="L80:P80"/>
  </mergeCells>
  <pageMargins left="0.23622047244094491" right="0.23622047244094491" top="0" bottom="0" header="0.31496062992125984" footer="0.31496062992125984"/>
  <pageSetup paperSize="9" scale="3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639"/>
  <sheetViews>
    <sheetView showZeros="0" view="pageBreakPreview" topLeftCell="A36" zoomScale="46" zoomScaleNormal="60" zoomScaleSheetLayoutView="46" workbookViewId="0">
      <selection activeCell="G54" sqref="G54"/>
    </sheetView>
  </sheetViews>
  <sheetFormatPr defaultRowHeight="12.5"/>
  <cols>
    <col min="1" max="1" width="43.1796875" customWidth="1"/>
    <col min="2" max="2" width="7.453125" customWidth="1"/>
    <col min="3" max="3" width="8" customWidth="1"/>
    <col min="4" max="4" width="14.81640625" customWidth="1"/>
    <col min="5" max="5" width="13.453125" customWidth="1"/>
    <col min="6" max="6" width="16.1796875" customWidth="1"/>
    <col min="7" max="7" width="13.453125" style="8" customWidth="1"/>
    <col min="8" max="8" width="17.81640625" customWidth="1"/>
    <col min="9" max="9" width="13.54296875" customWidth="1"/>
    <col min="10" max="10" width="8.1796875" customWidth="1"/>
    <col min="11" max="11" width="9.7265625" customWidth="1"/>
    <col min="12" max="12" width="8.1796875" customWidth="1"/>
    <col min="13" max="13" width="8.54296875" customWidth="1"/>
    <col min="14" max="14" width="6" customWidth="1"/>
    <col min="15" max="15" width="7.81640625" customWidth="1"/>
    <col min="16" max="16" width="6.453125" customWidth="1"/>
    <col min="17" max="17" width="6.54296875" customWidth="1"/>
    <col min="18" max="18" width="7.1796875" customWidth="1"/>
    <col min="19" max="19" width="7.54296875" customWidth="1"/>
    <col min="20" max="20" width="8.1796875" customWidth="1"/>
    <col min="21" max="21" width="7.7265625" customWidth="1"/>
    <col min="22" max="22" width="7.81640625" customWidth="1"/>
    <col min="23" max="23" width="6" customWidth="1"/>
    <col min="24" max="24" width="7.7265625" customWidth="1"/>
    <col min="25" max="25" width="6.54296875" customWidth="1"/>
    <col min="26" max="26" width="5.81640625" customWidth="1"/>
    <col min="27" max="27" width="6.7265625" customWidth="1"/>
    <col min="28" max="28" width="6.54296875" customWidth="1"/>
    <col min="29" max="29" width="7" customWidth="1"/>
    <col min="30" max="30" width="18.453125" customWidth="1"/>
    <col min="31" max="31" width="17.81640625" customWidth="1"/>
    <col min="32" max="32" width="12.453125" customWidth="1"/>
    <col min="33" max="33" width="9" customWidth="1"/>
  </cols>
  <sheetData>
    <row r="1" spans="1:33" ht="27.75" customHeight="1">
      <c r="A1" s="91"/>
      <c r="B1" s="91"/>
      <c r="C1" s="91" t="s">
        <v>7</v>
      </c>
      <c r="D1" s="91"/>
      <c r="E1" s="91"/>
      <c r="F1" s="91"/>
      <c r="G1" s="92"/>
      <c r="H1" s="92"/>
      <c r="I1" s="92"/>
      <c r="J1" s="92"/>
      <c r="K1" s="92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3"/>
      <c r="AA1" s="93"/>
      <c r="AB1" s="91"/>
      <c r="AC1" s="91" t="s">
        <v>26</v>
      </c>
      <c r="AD1" s="91"/>
      <c r="AE1" s="91"/>
      <c r="AF1" s="91"/>
      <c r="AG1" s="91"/>
    </row>
    <row r="2" spans="1:33" ht="3.75" hidden="1" customHeight="1">
      <c r="A2" s="91"/>
      <c r="B2" s="91"/>
      <c r="C2" s="91"/>
      <c r="D2" s="91"/>
      <c r="E2" s="91"/>
      <c r="F2" s="91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ht="27.75" customHeight="1">
      <c r="A3" s="91" t="s">
        <v>52</v>
      </c>
      <c r="B3" s="228"/>
      <c r="C3" s="228"/>
      <c r="D3" s="228"/>
      <c r="E3" s="228"/>
      <c r="F3" s="91"/>
      <c r="G3" s="229" t="s">
        <v>63</v>
      </c>
      <c r="H3" s="229"/>
      <c r="I3" s="229"/>
      <c r="J3" s="229"/>
      <c r="K3" s="229"/>
      <c r="L3" s="91"/>
      <c r="M3" s="91"/>
      <c r="N3" s="91" t="s">
        <v>51</v>
      </c>
      <c r="O3" s="91"/>
      <c r="P3" s="91"/>
      <c r="Q3" s="91"/>
      <c r="R3" s="91"/>
      <c r="S3" s="91"/>
      <c r="T3" s="91"/>
      <c r="U3" s="91"/>
      <c r="V3" s="91"/>
      <c r="W3" s="91"/>
      <c r="X3" s="91"/>
      <c r="Y3" s="94"/>
      <c r="Z3" s="91"/>
      <c r="AA3" s="91"/>
      <c r="AB3" s="91"/>
      <c r="AC3" s="91"/>
      <c r="AD3" s="95"/>
      <c r="AE3" s="91"/>
      <c r="AF3" s="91"/>
      <c r="AG3" s="91"/>
    </row>
    <row r="4" spans="1:33" ht="30.5" hidden="1">
      <c r="A4" s="91"/>
      <c r="B4" s="96"/>
      <c r="C4" s="96"/>
      <c r="D4" s="96"/>
      <c r="E4" s="96"/>
      <c r="F4" s="91"/>
      <c r="G4" s="97"/>
      <c r="H4" s="97"/>
      <c r="I4" s="97"/>
      <c r="J4" s="97"/>
      <c r="K4" s="97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8"/>
      <c r="Z4" s="91"/>
      <c r="AA4" s="91"/>
      <c r="AB4" s="91"/>
      <c r="AC4" s="91"/>
      <c r="AD4" s="95"/>
      <c r="AE4" s="91"/>
      <c r="AF4" s="91"/>
      <c r="AG4" s="91"/>
    </row>
    <row r="5" spans="1:33" ht="30.5" hidden="1">
      <c r="A5" s="91"/>
      <c r="B5" s="96"/>
      <c r="C5" s="96"/>
      <c r="D5" s="96"/>
      <c r="E5" s="96"/>
      <c r="F5" s="91"/>
      <c r="G5" s="97"/>
      <c r="H5" s="97"/>
      <c r="I5" s="97"/>
      <c r="J5" s="97"/>
      <c r="K5" s="97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8"/>
      <c r="Z5" s="91"/>
      <c r="AA5" s="91"/>
      <c r="AB5" s="91"/>
      <c r="AC5" s="91"/>
      <c r="AD5" s="95"/>
      <c r="AE5" s="91"/>
      <c r="AF5" s="91"/>
      <c r="AG5" s="91"/>
    </row>
    <row r="6" spans="1:33" ht="30.5" hidden="1">
      <c r="A6" s="91"/>
      <c r="B6" s="96"/>
      <c r="C6" s="96"/>
      <c r="D6" s="96"/>
      <c r="E6" s="96"/>
      <c r="F6" s="91"/>
      <c r="G6" s="97"/>
      <c r="H6" s="97"/>
      <c r="I6" s="97"/>
      <c r="J6" s="97"/>
      <c r="K6" s="97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8"/>
      <c r="Z6" s="91"/>
      <c r="AA6" s="91"/>
      <c r="AB6" s="91"/>
      <c r="AC6" s="91"/>
      <c r="AD6" s="95"/>
      <c r="AE6" s="91"/>
      <c r="AF6" s="91"/>
      <c r="AG6" s="91"/>
    </row>
    <row r="7" spans="1:33" ht="30.5" hidden="1">
      <c r="A7" s="91"/>
      <c r="B7" s="96"/>
      <c r="C7" s="96"/>
      <c r="D7" s="96"/>
      <c r="E7" s="96"/>
      <c r="F7" s="91"/>
      <c r="G7" s="97"/>
      <c r="H7" s="97"/>
      <c r="I7" s="97"/>
      <c r="J7" s="97"/>
      <c r="K7" s="97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8"/>
      <c r="Z7" s="91"/>
      <c r="AA7" s="91"/>
      <c r="AB7" s="91"/>
      <c r="AC7" s="91"/>
      <c r="AD7" s="95"/>
      <c r="AE7" s="91"/>
      <c r="AF7" s="91"/>
      <c r="AG7" s="91"/>
    </row>
    <row r="8" spans="1:33" ht="30.5" hidden="1">
      <c r="A8" s="91"/>
      <c r="B8" s="96"/>
      <c r="C8" s="96"/>
      <c r="D8" s="96"/>
      <c r="E8" s="96"/>
      <c r="F8" s="91"/>
      <c r="G8" s="97"/>
      <c r="H8" s="97"/>
      <c r="I8" s="97"/>
      <c r="J8" s="97"/>
      <c r="K8" s="97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8"/>
      <c r="Z8" s="91"/>
      <c r="AA8" s="91"/>
      <c r="AB8" s="91"/>
      <c r="AC8" s="91"/>
      <c r="AD8" s="95"/>
      <c r="AE8" s="91"/>
      <c r="AF8" s="91"/>
      <c r="AG8" s="91"/>
    </row>
    <row r="9" spans="1:33" ht="30.5" hidden="1">
      <c r="A9" s="91"/>
      <c r="B9" s="96"/>
      <c r="C9" s="96"/>
      <c r="D9" s="96"/>
      <c r="E9" s="96"/>
      <c r="F9" s="91"/>
      <c r="G9" s="97"/>
      <c r="H9" s="97"/>
      <c r="I9" s="97"/>
      <c r="J9" s="97"/>
      <c r="K9" s="97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8"/>
      <c r="Z9" s="91"/>
      <c r="AA9" s="91"/>
      <c r="AB9" s="91"/>
      <c r="AC9" s="91"/>
      <c r="AD9" s="95"/>
      <c r="AE9" s="91"/>
      <c r="AF9" s="91"/>
      <c r="AG9" s="91"/>
    </row>
    <row r="10" spans="1:33" ht="30.5" hidden="1">
      <c r="A10" s="91"/>
      <c r="B10" s="96"/>
      <c r="C10" s="96"/>
      <c r="D10" s="96"/>
      <c r="E10" s="96"/>
      <c r="F10" s="91"/>
      <c r="G10" s="97"/>
      <c r="H10" s="97"/>
      <c r="I10" s="97"/>
      <c r="J10" s="97"/>
      <c r="K10" s="97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8"/>
      <c r="Z10" s="91"/>
      <c r="AA10" s="91"/>
      <c r="AB10" s="91"/>
      <c r="AC10" s="91"/>
      <c r="AD10" s="95"/>
      <c r="AE10" s="91"/>
      <c r="AF10" s="91"/>
      <c r="AG10" s="91"/>
    </row>
    <row r="11" spans="1:33" ht="30.5">
      <c r="A11" s="91"/>
      <c r="B11" s="218" t="s">
        <v>0</v>
      </c>
      <c r="C11" s="218"/>
      <c r="D11" s="218"/>
      <c r="E11" s="218"/>
      <c r="F11" s="91"/>
      <c r="G11" s="230" t="s">
        <v>1</v>
      </c>
      <c r="H11" s="230"/>
      <c r="I11" s="230"/>
      <c r="J11" s="230"/>
      <c r="K11" s="230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9"/>
      <c r="AE11" s="91"/>
      <c r="AF11" s="91"/>
      <c r="AG11" s="91"/>
    </row>
    <row r="12" spans="1:33" ht="30.5">
      <c r="A12" s="100" t="str">
        <f>'83,23 общая'!A12</f>
        <v>09.11.22.</v>
      </c>
      <c r="B12" s="91"/>
      <c r="C12" s="91"/>
      <c r="D12" s="91"/>
      <c r="E12" s="91"/>
      <c r="F12" s="91"/>
      <c r="G12" s="92"/>
      <c r="H12" s="92"/>
      <c r="I12" s="92"/>
      <c r="J12" s="92"/>
      <c r="K12" s="92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226" t="s">
        <v>47</v>
      </c>
      <c r="AG12" s="227"/>
    </row>
    <row r="13" spans="1:33" ht="30.5">
      <c r="A13" s="91"/>
      <c r="B13" s="91"/>
      <c r="C13" s="91"/>
      <c r="D13" s="91"/>
      <c r="E13" s="91"/>
      <c r="F13" s="91"/>
      <c r="G13" s="92"/>
      <c r="H13" s="92"/>
      <c r="I13" s="92"/>
      <c r="J13" s="92"/>
      <c r="K13" s="92"/>
      <c r="L13" s="91"/>
      <c r="M13" s="91"/>
      <c r="N13" s="91"/>
      <c r="O13" s="91"/>
      <c r="P13" s="100" t="str">
        <f>'83,23 общая'!P13:W13</f>
        <v>09.11.22.</v>
      </c>
      <c r="Q13" s="100"/>
      <c r="R13" s="100"/>
      <c r="S13" s="100"/>
      <c r="T13" s="100"/>
      <c r="U13" s="100"/>
      <c r="V13" s="100"/>
      <c r="W13" s="100"/>
      <c r="X13" s="91"/>
      <c r="Y13" s="93"/>
      <c r="Z13" s="93"/>
      <c r="AA13" s="93"/>
      <c r="AB13" s="93"/>
      <c r="AC13" s="93"/>
      <c r="AD13" s="91"/>
      <c r="AE13" s="91"/>
      <c r="AF13" s="226">
        <v>504202</v>
      </c>
      <c r="AG13" s="227"/>
    </row>
    <row r="14" spans="1:33" ht="25.5" customHeight="1">
      <c r="A14" s="222" t="s">
        <v>13</v>
      </c>
      <c r="B14" s="222"/>
      <c r="C14" s="222"/>
      <c r="D14" s="222" t="s">
        <v>16</v>
      </c>
      <c r="E14" s="222"/>
      <c r="F14" s="222" t="s">
        <v>27</v>
      </c>
      <c r="G14" s="222"/>
      <c r="H14" s="222" t="s">
        <v>28</v>
      </c>
      <c r="I14" s="222"/>
      <c r="J14" s="222" t="s">
        <v>46</v>
      </c>
      <c r="K14" s="222"/>
      <c r="L14" s="222" t="s">
        <v>17</v>
      </c>
      <c r="M14" s="222"/>
      <c r="N14" s="101"/>
      <c r="O14" s="93"/>
      <c r="P14" s="177"/>
      <c r="Q14" s="178"/>
      <c r="R14" s="173"/>
      <c r="S14" s="224"/>
      <c r="T14" s="224"/>
      <c r="U14" s="224"/>
      <c r="V14" s="224"/>
      <c r="W14" s="224"/>
      <c r="X14" s="103"/>
      <c r="Y14" s="93"/>
      <c r="Z14" s="93"/>
      <c r="AA14" s="93"/>
      <c r="AB14" s="93"/>
      <c r="AC14" s="93"/>
      <c r="AD14" s="91"/>
      <c r="AE14" s="93"/>
      <c r="AF14" s="213"/>
      <c r="AG14" s="213"/>
    </row>
    <row r="15" spans="1:33" ht="12.65" hidden="1" customHeight="1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101"/>
      <c r="O15" s="93"/>
      <c r="P15" s="104"/>
      <c r="Q15" s="104"/>
      <c r="R15" s="104"/>
      <c r="S15" s="225" t="s">
        <v>29</v>
      </c>
      <c r="T15" s="225"/>
      <c r="U15" s="225"/>
      <c r="V15" s="104"/>
      <c r="W15" s="104"/>
      <c r="X15" s="104"/>
      <c r="Y15" s="93"/>
      <c r="Z15" s="93"/>
      <c r="AA15" s="93"/>
      <c r="AB15" s="93"/>
      <c r="AC15" s="93"/>
      <c r="AD15" s="91"/>
      <c r="AE15" s="93"/>
      <c r="AF15" s="213"/>
      <c r="AG15" s="213"/>
    </row>
    <row r="16" spans="1:33" ht="12.65" hidden="1" customHeight="1">
      <c r="A16" s="222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101"/>
      <c r="O16" s="93"/>
      <c r="P16" s="104"/>
      <c r="Q16" s="104"/>
      <c r="R16" s="104"/>
      <c r="S16" s="225" t="s">
        <v>30</v>
      </c>
      <c r="T16" s="225"/>
      <c r="U16" s="225"/>
      <c r="V16" s="104"/>
      <c r="W16" s="104"/>
      <c r="X16" s="104"/>
      <c r="Y16" s="93"/>
      <c r="Z16" s="93"/>
      <c r="AA16" s="93"/>
      <c r="AB16" s="93"/>
      <c r="AC16" s="93"/>
      <c r="AD16" s="91"/>
      <c r="AE16" s="93"/>
      <c r="AF16" s="213"/>
      <c r="AG16" s="213"/>
    </row>
    <row r="17" spans="1:33" ht="12.65" hidden="1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101"/>
      <c r="O17" s="93"/>
      <c r="P17" s="104"/>
      <c r="Q17" s="104"/>
      <c r="R17" s="104"/>
      <c r="S17" s="225" t="s">
        <v>31</v>
      </c>
      <c r="T17" s="225"/>
      <c r="U17" s="225"/>
      <c r="V17" s="104"/>
      <c r="W17" s="104"/>
      <c r="X17" s="104"/>
      <c r="Y17" s="93"/>
      <c r="Z17" s="93"/>
      <c r="AA17" s="93"/>
      <c r="AB17" s="93"/>
      <c r="AC17" s="93"/>
      <c r="AD17" s="91"/>
      <c r="AE17" s="93"/>
      <c r="AF17" s="213"/>
      <c r="AG17" s="213"/>
    </row>
    <row r="18" spans="1:33" ht="12.65" hidden="1" customHeight="1">
      <c r="A18" s="222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101"/>
      <c r="O18" s="93"/>
      <c r="P18" s="104"/>
      <c r="Q18" s="104"/>
      <c r="R18" s="104"/>
      <c r="S18" s="225" t="s">
        <v>32</v>
      </c>
      <c r="T18" s="225"/>
      <c r="U18" s="225"/>
      <c r="V18" s="104"/>
      <c r="W18" s="104"/>
      <c r="X18" s="104"/>
      <c r="Y18" s="93"/>
      <c r="Z18" s="93"/>
      <c r="AA18" s="93"/>
      <c r="AB18" s="93"/>
      <c r="AC18" s="93"/>
      <c r="AD18" s="91"/>
      <c r="AE18" s="93"/>
      <c r="AF18" s="213"/>
      <c r="AG18" s="213"/>
    </row>
    <row r="19" spans="1:33" ht="12.65" hidden="1" customHeight="1">
      <c r="A19" s="222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101"/>
      <c r="O19" s="93"/>
      <c r="P19" s="104"/>
      <c r="Q19" s="104"/>
      <c r="R19" s="104"/>
      <c r="S19" s="225" t="s">
        <v>33</v>
      </c>
      <c r="T19" s="225"/>
      <c r="U19" s="225"/>
      <c r="V19" s="104"/>
      <c r="W19" s="104"/>
      <c r="X19" s="104"/>
      <c r="Y19" s="93"/>
      <c r="Z19" s="93"/>
      <c r="AA19" s="93"/>
      <c r="AB19" s="93"/>
      <c r="AC19" s="93"/>
      <c r="AD19" s="91"/>
      <c r="AE19" s="93"/>
      <c r="AF19" s="213"/>
      <c r="AG19" s="213"/>
    </row>
    <row r="20" spans="1:33" ht="12.65" hidden="1" customHeight="1">
      <c r="A20" s="222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101"/>
      <c r="O20" s="93"/>
      <c r="P20" s="104"/>
      <c r="Q20" s="104"/>
      <c r="R20" s="104"/>
      <c r="S20" s="225" t="s">
        <v>34</v>
      </c>
      <c r="T20" s="225"/>
      <c r="U20" s="225"/>
      <c r="V20" s="104"/>
      <c r="W20" s="104"/>
      <c r="X20" s="104"/>
      <c r="Y20" s="93"/>
      <c r="Z20" s="93"/>
      <c r="AA20" s="93"/>
      <c r="AB20" s="93"/>
      <c r="AC20" s="93"/>
      <c r="AD20" s="91"/>
      <c r="AE20" s="93"/>
      <c r="AF20" s="213"/>
      <c r="AG20" s="213"/>
    </row>
    <row r="21" spans="1:33" ht="12.65" hidden="1" customHeight="1">
      <c r="A21" s="222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101"/>
      <c r="O21" s="93"/>
      <c r="P21" s="104"/>
      <c r="Q21" s="104"/>
      <c r="R21" s="104"/>
      <c r="S21" s="225" t="s">
        <v>35</v>
      </c>
      <c r="T21" s="225"/>
      <c r="U21" s="225"/>
      <c r="V21" s="104"/>
      <c r="W21" s="104"/>
      <c r="X21" s="104"/>
      <c r="Y21" s="93"/>
      <c r="Z21" s="93"/>
      <c r="AA21" s="93"/>
      <c r="AB21" s="93"/>
      <c r="AC21" s="93"/>
      <c r="AD21" s="91"/>
      <c r="AE21" s="93"/>
      <c r="AF21" s="213"/>
      <c r="AG21" s="213"/>
    </row>
    <row r="22" spans="1:33" ht="12.65" hidden="1" customHeight="1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101"/>
      <c r="O22" s="93"/>
      <c r="P22" s="104"/>
      <c r="Q22" s="104"/>
      <c r="R22" s="104"/>
      <c r="S22" s="225" t="s">
        <v>36</v>
      </c>
      <c r="T22" s="225"/>
      <c r="U22" s="225"/>
      <c r="V22" s="104"/>
      <c r="W22" s="104"/>
      <c r="X22" s="104"/>
      <c r="Y22" s="93"/>
      <c r="Z22" s="93"/>
      <c r="AA22" s="93"/>
      <c r="AB22" s="93"/>
      <c r="AC22" s="93"/>
      <c r="AD22" s="91"/>
      <c r="AE22" s="93"/>
      <c r="AF22" s="213"/>
      <c r="AG22" s="213"/>
    </row>
    <row r="23" spans="1:33" ht="12.65" hidden="1" customHeight="1">
      <c r="A23" s="222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101"/>
      <c r="O23" s="93"/>
      <c r="P23" s="104"/>
      <c r="Q23" s="104"/>
      <c r="R23" s="104"/>
      <c r="S23" s="225" t="s">
        <v>37</v>
      </c>
      <c r="T23" s="225"/>
      <c r="U23" s="225"/>
      <c r="V23" s="104"/>
      <c r="W23" s="104"/>
      <c r="X23" s="104"/>
      <c r="Y23" s="93"/>
      <c r="Z23" s="93"/>
      <c r="AA23" s="93"/>
      <c r="AB23" s="93"/>
      <c r="AC23" s="93"/>
      <c r="AD23" s="91"/>
      <c r="AE23" s="93"/>
      <c r="AF23" s="213"/>
      <c r="AG23" s="213"/>
    </row>
    <row r="24" spans="1:33" ht="12.65" hidden="1" customHeight="1">
      <c r="A24" s="222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101"/>
      <c r="O24" s="93"/>
      <c r="P24" s="104"/>
      <c r="Q24" s="104"/>
      <c r="R24" s="104"/>
      <c r="S24" s="225" t="s">
        <v>38</v>
      </c>
      <c r="T24" s="225"/>
      <c r="U24" s="225"/>
      <c r="V24" s="104"/>
      <c r="W24" s="104"/>
      <c r="X24" s="104"/>
      <c r="Y24" s="93"/>
      <c r="Z24" s="93"/>
      <c r="AA24" s="93"/>
      <c r="AB24" s="93"/>
      <c r="AC24" s="93"/>
      <c r="AD24" s="91"/>
      <c r="AE24" s="93"/>
      <c r="AF24" s="213"/>
      <c r="AG24" s="213"/>
    </row>
    <row r="25" spans="1:33" ht="12.65" hidden="1" customHeight="1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101"/>
      <c r="O25" s="93"/>
      <c r="P25" s="104"/>
      <c r="Q25" s="104"/>
      <c r="R25" s="104"/>
      <c r="S25" s="225" t="s">
        <v>39</v>
      </c>
      <c r="T25" s="225"/>
      <c r="U25" s="225"/>
      <c r="V25" s="104"/>
      <c r="W25" s="104"/>
      <c r="X25" s="104"/>
      <c r="Y25" s="93"/>
      <c r="Z25" s="93"/>
      <c r="AA25" s="93"/>
      <c r="AB25" s="93"/>
      <c r="AC25" s="93"/>
      <c r="AD25" s="91"/>
      <c r="AE25" s="93"/>
      <c r="AF25" s="213"/>
      <c r="AG25" s="213"/>
    </row>
    <row r="26" spans="1:33" ht="12.65" hidden="1" customHeight="1">
      <c r="A26" s="222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101"/>
      <c r="O26" s="93"/>
      <c r="P26" s="104"/>
      <c r="Q26" s="104"/>
      <c r="R26" s="104"/>
      <c r="S26" s="225" t="s">
        <v>40</v>
      </c>
      <c r="T26" s="225"/>
      <c r="U26" s="225"/>
      <c r="V26" s="104"/>
      <c r="W26" s="104"/>
      <c r="X26" s="104"/>
      <c r="Y26" s="93"/>
      <c r="Z26" s="93"/>
      <c r="AA26" s="93"/>
      <c r="AB26" s="93"/>
      <c r="AC26" s="93"/>
      <c r="AD26" s="91"/>
      <c r="AE26" s="93"/>
      <c r="AF26" s="213"/>
      <c r="AG26" s="213"/>
    </row>
    <row r="27" spans="1:33" ht="72.75" customHeight="1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101"/>
      <c r="O27" s="101"/>
      <c r="P27" s="91"/>
      <c r="Q27" s="91"/>
      <c r="R27" s="91"/>
      <c r="S27" s="91"/>
      <c r="T27" s="91"/>
      <c r="U27" s="91"/>
      <c r="V27" s="91"/>
      <c r="W27" s="91"/>
      <c r="X27" s="91"/>
      <c r="Y27" s="93"/>
      <c r="Z27" s="93"/>
      <c r="AA27" s="93"/>
      <c r="AB27" s="93"/>
      <c r="AC27" s="93"/>
      <c r="AD27" s="91"/>
      <c r="AE27" s="93"/>
      <c r="AF27" s="213"/>
      <c r="AG27" s="213"/>
    </row>
    <row r="28" spans="1:33" ht="78" customHeight="1">
      <c r="A28" s="35" t="s">
        <v>14</v>
      </c>
      <c r="B28" s="222" t="s">
        <v>15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101"/>
      <c r="O28" s="101"/>
      <c r="P28" s="184" t="s">
        <v>18</v>
      </c>
      <c r="Q28" s="185"/>
      <c r="R28" s="13"/>
      <c r="S28" s="223" t="s">
        <v>55</v>
      </c>
      <c r="T28" s="223"/>
      <c r="U28" s="223"/>
      <c r="V28" s="223"/>
      <c r="W28" s="223"/>
      <c r="X28" s="223"/>
      <c r="Y28" s="223"/>
      <c r="Z28" s="223"/>
      <c r="AA28" s="223"/>
      <c r="AB28" s="223"/>
      <c r="AC28" s="93"/>
      <c r="AD28" s="91"/>
      <c r="AE28" s="91"/>
      <c r="AF28" s="216">
        <v>2066463</v>
      </c>
      <c r="AG28" s="216"/>
    </row>
    <row r="29" spans="1:33" ht="27.75" customHeight="1">
      <c r="A29" s="10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102"/>
      <c r="O29" s="102"/>
      <c r="P29" s="22"/>
      <c r="Q29" s="22"/>
      <c r="R29" s="22"/>
      <c r="S29" s="22"/>
      <c r="T29" s="36"/>
      <c r="U29" s="36"/>
      <c r="V29" s="36"/>
      <c r="W29" s="36"/>
      <c r="X29" s="36"/>
      <c r="Y29" s="21"/>
      <c r="Z29" s="21"/>
      <c r="AA29" s="21"/>
      <c r="AB29" s="21"/>
      <c r="AC29" s="93"/>
      <c r="AD29" s="91"/>
      <c r="AE29" s="91"/>
      <c r="AF29" s="218"/>
      <c r="AG29" s="219"/>
    </row>
    <row r="30" spans="1:33" ht="23.25" customHeight="1">
      <c r="A30" s="10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102"/>
      <c r="O30" s="102"/>
      <c r="P30" s="180" t="s">
        <v>2</v>
      </c>
      <c r="Q30" s="36"/>
      <c r="R30" s="181"/>
      <c r="S30" s="181"/>
      <c r="T30" s="32"/>
      <c r="U30" s="32"/>
      <c r="V30" s="32"/>
      <c r="W30" s="233"/>
      <c r="X30" s="233"/>
      <c r="Y30" s="233"/>
      <c r="Z30" s="233"/>
      <c r="AA30" s="233"/>
      <c r="AB30" s="233"/>
      <c r="AC30" s="93"/>
      <c r="AD30" s="91"/>
      <c r="AE30" s="91"/>
      <c r="AF30" s="220"/>
      <c r="AG30" s="221"/>
    </row>
    <row r="31" spans="1:33" ht="25.5" customHeight="1">
      <c r="A31" s="106" t="s">
        <v>57</v>
      </c>
      <c r="B31" s="216"/>
      <c r="C31" s="216"/>
      <c r="D31" s="216">
        <v>44.86</v>
      </c>
      <c r="E31" s="216"/>
      <c r="F31" s="217">
        <f>'83,23 общая'!F31:G31</f>
        <v>63</v>
      </c>
      <c r="G31" s="217"/>
      <c r="H31" s="216"/>
      <c r="I31" s="216"/>
      <c r="J31" s="216"/>
      <c r="K31" s="216"/>
      <c r="L31" s="216"/>
      <c r="M31" s="216"/>
      <c r="N31" s="102"/>
      <c r="O31" s="102"/>
      <c r="P31" s="180" t="s">
        <v>19</v>
      </c>
      <c r="Q31" s="36"/>
      <c r="R31" s="181"/>
      <c r="S31" s="36"/>
      <c r="T31" s="36" t="s">
        <v>20</v>
      </c>
      <c r="U31" s="182"/>
      <c r="V31" s="234" t="s">
        <v>60</v>
      </c>
      <c r="W31" s="235"/>
      <c r="X31" s="235"/>
      <c r="Y31" s="235"/>
      <c r="Z31" s="235"/>
      <c r="AA31" s="235"/>
      <c r="AB31" s="235"/>
      <c r="AC31" s="93"/>
      <c r="AD31" s="103"/>
      <c r="AE31" s="103"/>
      <c r="AF31" s="102"/>
      <c r="AG31" s="102"/>
    </row>
    <row r="32" spans="1:33" ht="0.75" customHeight="1">
      <c r="A32" s="10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102"/>
      <c r="O32" s="102"/>
      <c r="P32" s="22"/>
      <c r="Q32" s="22"/>
      <c r="R32" s="22"/>
      <c r="S32" s="22"/>
      <c r="T32" s="22"/>
      <c r="U32" s="22"/>
      <c r="V32" s="22"/>
      <c r="W32" s="22"/>
      <c r="X32" s="22"/>
      <c r="Y32" s="21"/>
      <c r="Z32" s="21"/>
      <c r="AA32" s="21"/>
      <c r="AB32" s="21"/>
      <c r="AC32" s="93"/>
      <c r="AD32" s="103"/>
      <c r="AE32" s="103"/>
      <c r="AF32" s="107"/>
      <c r="AG32" s="107"/>
    </row>
    <row r="33" spans="1:33" ht="34.5" customHeight="1" thickBot="1">
      <c r="A33" s="107"/>
      <c r="B33" s="107"/>
      <c r="C33" s="107"/>
      <c r="D33" s="107"/>
      <c r="E33" s="107"/>
      <c r="F33" s="107"/>
      <c r="G33" s="108" t="s">
        <v>3</v>
      </c>
      <c r="H33" s="201"/>
      <c r="I33" s="201"/>
      <c r="J33" s="202">
        <f>AE80/F31</f>
        <v>42.835510152970642</v>
      </c>
      <c r="K33" s="202"/>
      <c r="L33" s="203"/>
      <c r="M33" s="203"/>
      <c r="N33" s="102"/>
      <c r="O33" s="102"/>
      <c r="P33" s="91"/>
      <c r="Q33" s="91"/>
      <c r="R33" s="91"/>
      <c r="S33" s="91"/>
      <c r="T33" s="91"/>
      <c r="U33" s="91"/>
      <c r="V33" s="91"/>
      <c r="W33" s="91"/>
      <c r="X33" s="91"/>
      <c r="Y33" s="93"/>
      <c r="Z33" s="93"/>
      <c r="AA33" s="93"/>
      <c r="AB33" s="93"/>
      <c r="AC33" s="93"/>
      <c r="AD33" s="91"/>
      <c r="AE33" s="91"/>
      <c r="AF33" s="91"/>
      <c r="AG33" s="91"/>
    </row>
    <row r="34" spans="1:33" ht="21" customHeight="1">
      <c r="A34" s="204" t="s">
        <v>4</v>
      </c>
      <c r="B34" s="205"/>
      <c r="C34" s="205"/>
      <c r="D34" s="208" t="s">
        <v>11</v>
      </c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9" t="s">
        <v>21</v>
      </c>
      <c r="AG34" s="210"/>
    </row>
    <row r="35" spans="1:33" ht="24" customHeight="1">
      <c r="A35" s="206"/>
      <c r="B35" s="207"/>
      <c r="C35" s="207"/>
      <c r="D35" s="213" t="s">
        <v>44</v>
      </c>
      <c r="E35" s="213"/>
      <c r="F35" s="213"/>
      <c r="G35" s="213"/>
      <c r="H35" s="213"/>
      <c r="I35" s="213" t="s">
        <v>45</v>
      </c>
      <c r="J35" s="213"/>
      <c r="K35" s="213"/>
      <c r="L35" s="213"/>
      <c r="M35" s="213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 t="s">
        <v>42</v>
      </c>
      <c r="AE35" s="110" t="s">
        <v>43</v>
      </c>
      <c r="AF35" s="211"/>
      <c r="AG35" s="212"/>
    </row>
    <row r="36" spans="1:33" s="2" customFormat="1" ht="18.75" customHeight="1">
      <c r="A36" s="214" t="s">
        <v>12</v>
      </c>
      <c r="B36" s="215"/>
      <c r="C36" s="215"/>
      <c r="D36" s="111"/>
      <c r="E36" s="112"/>
      <c r="F36" s="112"/>
      <c r="G36" s="112"/>
      <c r="H36" s="112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211"/>
      <c r="AG36" s="212"/>
    </row>
    <row r="37" spans="1:33" ht="137.25" customHeight="1">
      <c r="A37" s="39" t="s">
        <v>10</v>
      </c>
      <c r="B37" s="40" t="s">
        <v>8</v>
      </c>
      <c r="C37" s="41" t="s">
        <v>9</v>
      </c>
      <c r="D37" s="42" t="s">
        <v>70</v>
      </c>
      <c r="E37" s="43" t="s">
        <v>71</v>
      </c>
      <c r="F37" s="43" t="s">
        <v>62</v>
      </c>
      <c r="G37" s="44" t="s">
        <v>72</v>
      </c>
      <c r="H37" s="44"/>
      <c r="I37" s="114"/>
      <c r="J37" s="115"/>
      <c r="K37" s="115"/>
      <c r="L37" s="116"/>
      <c r="M37" s="116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7"/>
      <c r="AE37" s="113"/>
      <c r="AF37" s="118" t="s">
        <v>25</v>
      </c>
      <c r="AG37" s="119" t="s">
        <v>24</v>
      </c>
    </row>
    <row r="38" spans="1:33" s="5" customFormat="1" ht="25.5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120">
        <v>9</v>
      </c>
      <c r="J38" s="105">
        <v>10</v>
      </c>
      <c r="K38" s="105">
        <v>11</v>
      </c>
      <c r="L38" s="105">
        <v>12</v>
      </c>
      <c r="M38" s="105">
        <v>13</v>
      </c>
      <c r="N38" s="105">
        <v>14</v>
      </c>
      <c r="O38" s="105">
        <v>15</v>
      </c>
      <c r="P38" s="105">
        <v>16</v>
      </c>
      <c r="Q38" s="105">
        <v>17</v>
      </c>
      <c r="R38" s="105">
        <v>18</v>
      </c>
      <c r="S38" s="105">
        <v>19</v>
      </c>
      <c r="T38" s="105">
        <v>20</v>
      </c>
      <c r="U38" s="105">
        <v>21</v>
      </c>
      <c r="V38" s="105">
        <v>22</v>
      </c>
      <c r="W38" s="105">
        <v>23</v>
      </c>
      <c r="X38" s="105">
        <v>24</v>
      </c>
      <c r="Y38" s="105">
        <v>25</v>
      </c>
      <c r="Z38" s="105">
        <v>26</v>
      </c>
      <c r="AA38" s="105">
        <v>27</v>
      </c>
      <c r="AB38" s="105">
        <v>28</v>
      </c>
      <c r="AC38" s="105">
        <v>29</v>
      </c>
      <c r="AD38" s="105">
        <v>30</v>
      </c>
      <c r="AE38" s="105">
        <v>31</v>
      </c>
      <c r="AF38" s="105">
        <v>32</v>
      </c>
      <c r="AG38" s="121">
        <v>33</v>
      </c>
    </row>
    <row r="39" spans="1:33" s="3" customFormat="1" ht="27.75" customHeight="1" thickBot="1">
      <c r="A39" s="37" t="s">
        <v>50</v>
      </c>
      <c r="B39" s="53"/>
      <c r="C39" s="53" t="s">
        <v>49</v>
      </c>
      <c r="D39" s="54">
        <v>120</v>
      </c>
      <c r="E39" s="55">
        <v>200</v>
      </c>
      <c r="F39" s="55">
        <v>50</v>
      </c>
      <c r="G39" s="56" t="s">
        <v>73</v>
      </c>
      <c r="H39" s="56"/>
      <c r="I39" s="112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22"/>
      <c r="AF39" s="123"/>
      <c r="AG39" s="124"/>
    </row>
    <row r="40" spans="1:33" ht="30.75" customHeight="1" thickBot="1">
      <c r="A40" s="149" t="str">
        <f>'83,23 общая'!A40</f>
        <v>грудка куриная</v>
      </c>
      <c r="B40" s="125"/>
      <c r="C40" s="126" t="s">
        <v>48</v>
      </c>
      <c r="D40" s="127">
        <v>7.4999999999999997E-2</v>
      </c>
      <c r="E40" s="128"/>
      <c r="F40" s="128"/>
      <c r="G40" s="128"/>
      <c r="H40" s="128"/>
      <c r="I40" s="128"/>
      <c r="J40" s="129"/>
      <c r="K40" s="129"/>
      <c r="L40" s="129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30">
        <f>'83,23 общая'!AD40</f>
        <v>288</v>
      </c>
      <c r="AE40" s="131">
        <f>AF40*AD40</f>
        <v>1367.5643493932475</v>
      </c>
      <c r="AF40" s="132">
        <f>'83,23 общая'!AF40/83.23*44.86</f>
        <v>4.7484873242821095</v>
      </c>
      <c r="AG40" s="133">
        <f>AF40*L33</f>
        <v>0</v>
      </c>
    </row>
    <row r="41" spans="1:33" ht="30" customHeight="1" thickBot="1">
      <c r="A41" s="149" t="str">
        <f>'83,23 общая'!A41</f>
        <v>масло растительное</v>
      </c>
      <c r="B41" s="111"/>
      <c r="C41" s="126" t="s">
        <v>48</v>
      </c>
      <c r="D41" s="127">
        <v>5.0000000000000001E-3</v>
      </c>
      <c r="E41" s="128"/>
      <c r="F41" s="128"/>
      <c r="G41" s="128"/>
      <c r="H41" s="128"/>
      <c r="I41" s="128"/>
      <c r="J41" s="129"/>
      <c r="K41" s="129"/>
      <c r="L41" s="129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30">
        <f>'83,23 общая'!AD41</f>
        <v>197.74</v>
      </c>
      <c r="AE41" s="131">
        <f t="shared" ref="AE41:AE72" si="0">AF41*AD41</f>
        <v>67.145119932716568</v>
      </c>
      <c r="AF41" s="132">
        <f>'83,23 общая'!AF41/83.23*44.86</f>
        <v>0.33956265769554245</v>
      </c>
      <c r="AG41" s="133">
        <f>AF41*L33</f>
        <v>0</v>
      </c>
    </row>
    <row r="42" spans="1:33" ht="30" customHeight="1" thickBot="1">
      <c r="A42" s="149" t="str">
        <f>'83,23 общая'!A42</f>
        <v>томат.паста</v>
      </c>
      <c r="B42" s="111"/>
      <c r="C42" s="126" t="s">
        <v>48</v>
      </c>
      <c r="D42" s="127">
        <v>6.0000000000000001E-3</v>
      </c>
      <c r="E42" s="128"/>
      <c r="F42" s="128"/>
      <c r="G42" s="128"/>
      <c r="H42" s="128"/>
      <c r="I42" s="128"/>
      <c r="J42" s="129"/>
      <c r="K42" s="129"/>
      <c r="L42" s="129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30">
        <f>'83,23 общая'!AD42</f>
        <v>200</v>
      </c>
      <c r="AE42" s="131">
        <f t="shared" si="0"/>
        <v>70.068484921302428</v>
      </c>
      <c r="AF42" s="132">
        <f>'83,23 общая'!AF42/83.23*44.86</f>
        <v>0.3503424246065121</v>
      </c>
      <c r="AG42" s="133">
        <f>AF42*L33</f>
        <v>0</v>
      </c>
    </row>
    <row r="43" spans="1:33" ht="30.75" customHeight="1" thickBot="1">
      <c r="A43" s="149" t="str">
        <f>'83,23 общая'!A43</f>
        <v>мука</v>
      </c>
      <c r="B43" s="111"/>
      <c r="C43" s="126" t="s">
        <v>48</v>
      </c>
      <c r="D43" s="127">
        <v>5.0000000000000001E-3</v>
      </c>
      <c r="E43" s="128"/>
      <c r="F43" s="128"/>
      <c r="G43" s="128"/>
      <c r="H43" s="128"/>
      <c r="I43" s="128"/>
      <c r="J43" s="129"/>
      <c r="K43" s="129"/>
      <c r="L43" s="129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30">
        <f>'83,23 общая'!AD43</f>
        <v>45</v>
      </c>
      <c r="AE43" s="131">
        <f t="shared" si="0"/>
        <v>15.28031959629941</v>
      </c>
      <c r="AF43" s="132">
        <f>'83,23 общая'!AF43/83.23*44.86</f>
        <v>0.33956265769554245</v>
      </c>
      <c r="AG43" s="133">
        <f>AF43*L33</f>
        <v>0</v>
      </c>
    </row>
    <row r="44" spans="1:33" ht="30.75" customHeight="1" thickBot="1">
      <c r="A44" s="149" t="str">
        <f>'83,23 общая'!A44</f>
        <v>лук</v>
      </c>
      <c r="B44" s="111"/>
      <c r="C44" s="126" t="s">
        <v>48</v>
      </c>
      <c r="D44" s="127">
        <v>1.6E-2</v>
      </c>
      <c r="E44" s="128"/>
      <c r="F44" s="128"/>
      <c r="G44" s="128"/>
      <c r="H44" s="128"/>
      <c r="I44" s="128"/>
      <c r="J44" s="129"/>
      <c r="K44" s="129"/>
      <c r="L44" s="129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30">
        <f>'83,23 общая'!AD44</f>
        <v>35</v>
      </c>
      <c r="AE44" s="131">
        <f t="shared" si="0"/>
        <v>35.842724978973919</v>
      </c>
      <c r="AF44" s="132">
        <f>'83,23 общая'!AF44/83.23*44.86</f>
        <v>1.024077856542112</v>
      </c>
      <c r="AG44" s="133">
        <f>AF44*L33</f>
        <v>0</v>
      </c>
    </row>
    <row r="45" spans="1:33" ht="30.75" customHeight="1" thickBot="1">
      <c r="A45" s="149" t="str">
        <f>'83,23 общая'!A45</f>
        <v>морковь</v>
      </c>
      <c r="B45" s="111"/>
      <c r="C45" s="126" t="s">
        <v>48</v>
      </c>
      <c r="D45" s="127">
        <v>2.1000000000000001E-2</v>
      </c>
      <c r="E45" s="128"/>
      <c r="F45" s="128"/>
      <c r="G45" s="128"/>
      <c r="H45" s="128"/>
      <c r="I45" s="128"/>
      <c r="J45" s="129"/>
      <c r="K45" s="129"/>
      <c r="L45" s="129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30">
        <f>'83,23 общая'!AD45</f>
        <v>60</v>
      </c>
      <c r="AE45" s="131">
        <f t="shared" si="0"/>
        <v>80.848251832272013</v>
      </c>
      <c r="AF45" s="132">
        <f>'83,23 общая'!AF45/83.23*44.86</f>
        <v>1.3474708638712003</v>
      </c>
      <c r="AG45" s="133">
        <f>AF45*L33</f>
        <v>0</v>
      </c>
    </row>
    <row r="46" spans="1:33" ht="30.75" customHeight="1" thickBot="1">
      <c r="A46" s="149" t="str">
        <f>'83,23 общая'!A46</f>
        <v>чеснок</v>
      </c>
      <c r="B46" s="111"/>
      <c r="C46" s="126" t="s">
        <v>48</v>
      </c>
      <c r="D46" s="127">
        <v>2E-3</v>
      </c>
      <c r="E46" s="128"/>
      <c r="F46" s="128"/>
      <c r="G46" s="128"/>
      <c r="H46" s="128"/>
      <c r="I46" s="128"/>
      <c r="J46" s="129"/>
      <c r="K46" s="129"/>
      <c r="L46" s="129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30">
        <f>'83,23 общая'!AD46</f>
        <v>500</v>
      </c>
      <c r="AE46" s="131">
        <f t="shared" si="0"/>
        <v>67.37354319356001</v>
      </c>
      <c r="AF46" s="132">
        <f>'83,23 общая'!AF46/83.23*44.86</f>
        <v>0.13474708638712002</v>
      </c>
      <c r="AG46" s="133">
        <f>AF46*L33</f>
        <v>0</v>
      </c>
    </row>
    <row r="47" spans="1:33" ht="30.75" customHeight="1" thickBot="1">
      <c r="A47" s="149" t="str">
        <f>'83,23 общая'!A47</f>
        <v>сметана</v>
      </c>
      <c r="B47" s="111"/>
      <c r="C47" s="126" t="s">
        <v>48</v>
      </c>
      <c r="D47" s="127">
        <v>8.9999999999999993E-3</v>
      </c>
      <c r="E47" s="128"/>
      <c r="F47" s="128"/>
      <c r="G47" s="128"/>
      <c r="H47" s="128"/>
      <c r="I47" s="128"/>
      <c r="J47" s="129"/>
      <c r="K47" s="129"/>
      <c r="L47" s="129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30">
        <f>'83,23 общая'!AD47</f>
        <v>178</v>
      </c>
      <c r="AE47" s="131">
        <f t="shared" si="0"/>
        <v>95.939925507629454</v>
      </c>
      <c r="AF47" s="132">
        <f>'83,23 общая'!AF47/83.23*44.86</f>
        <v>0.53898834554848007</v>
      </c>
      <c r="AG47" s="133">
        <f>AF47*L33</f>
        <v>0</v>
      </c>
    </row>
    <row r="48" spans="1:33" ht="30" customHeight="1" thickBot="1">
      <c r="A48" s="149" t="str">
        <f>'83,23 общая'!A48</f>
        <v>греча</v>
      </c>
      <c r="B48" s="111"/>
      <c r="C48" s="126" t="s">
        <v>48</v>
      </c>
      <c r="D48" s="127"/>
      <c r="E48" s="128">
        <v>3.7999999999999999E-2</v>
      </c>
      <c r="F48" s="128"/>
      <c r="G48" s="128"/>
      <c r="H48" s="128"/>
      <c r="I48" s="128"/>
      <c r="J48" s="129"/>
      <c r="K48" s="129"/>
      <c r="L48" s="129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30">
        <f>'83,23 общая'!AD48</f>
        <v>135</v>
      </c>
      <c r="AE48" s="131">
        <f t="shared" si="0"/>
        <v>320.15907725579723</v>
      </c>
      <c r="AF48" s="132">
        <f>'83,23 общая'!AF48/83.23*44.86</f>
        <v>2.3715487204133128</v>
      </c>
      <c r="AG48" s="133">
        <f>AF48*L33</f>
        <v>0</v>
      </c>
    </row>
    <row r="49" spans="1:33" ht="30.75" customHeight="1" thickBot="1">
      <c r="A49" s="149" t="str">
        <f>'83,23 общая'!A49</f>
        <v>масло сливочное</v>
      </c>
      <c r="B49" s="111"/>
      <c r="C49" s="126" t="s">
        <v>48</v>
      </c>
      <c r="D49" s="127"/>
      <c r="E49" s="128">
        <v>5.0000000000000001E-3</v>
      </c>
      <c r="F49" s="128"/>
      <c r="G49" s="128"/>
      <c r="H49" s="128"/>
      <c r="I49" s="128"/>
      <c r="J49" s="129"/>
      <c r="K49" s="129"/>
      <c r="L49" s="129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30">
        <f>'83,23 общая'!AD49</f>
        <v>450</v>
      </c>
      <c r="AE49" s="131">
        <f t="shared" si="0"/>
        <v>152.8031959629941</v>
      </c>
      <c r="AF49" s="132">
        <f>'83,23 общая'!AF49/83.23*44.86</f>
        <v>0.33956265769554245</v>
      </c>
      <c r="AG49" s="133">
        <f>AF49*L33</f>
        <v>0</v>
      </c>
    </row>
    <row r="50" spans="1:33" ht="30" customHeight="1" thickBot="1">
      <c r="A50" s="149" t="str">
        <f>'83,23 общая'!A50</f>
        <v>соль</v>
      </c>
      <c r="B50" s="111"/>
      <c r="C50" s="126" t="s">
        <v>48</v>
      </c>
      <c r="D50" s="127"/>
      <c r="E50" s="128">
        <v>1E-3</v>
      </c>
      <c r="F50" s="128"/>
      <c r="G50" s="128"/>
      <c r="H50" s="128"/>
      <c r="I50" s="128"/>
      <c r="J50" s="129"/>
      <c r="K50" s="129"/>
      <c r="L50" s="129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30">
        <f>'83,23 общая'!AD50</f>
        <v>25</v>
      </c>
      <c r="AE50" s="131">
        <f t="shared" si="0"/>
        <v>2.5601946413552805</v>
      </c>
      <c r="AF50" s="132">
        <f>'83,23 общая'!AF50/83.23*44.86</f>
        <v>0.10240778565421121</v>
      </c>
      <c r="AG50" s="133">
        <f>AF50*L33</f>
        <v>0</v>
      </c>
    </row>
    <row r="51" spans="1:33" ht="30" customHeight="1" thickBot="1">
      <c r="A51" s="149" t="str">
        <f>'83,23 общая'!A51</f>
        <v>хлеб</v>
      </c>
      <c r="B51" s="111"/>
      <c r="C51" s="126" t="s">
        <v>48</v>
      </c>
      <c r="D51" s="127"/>
      <c r="E51" s="128"/>
      <c r="F51" s="128">
        <v>2.7E-2</v>
      </c>
      <c r="G51" s="128"/>
      <c r="H51" s="128"/>
      <c r="I51" s="128"/>
      <c r="J51" s="129"/>
      <c r="K51" s="129"/>
      <c r="L51" s="129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30">
        <f>'83,23 общая'!AD51</f>
        <v>54</v>
      </c>
      <c r="AE51" s="131">
        <f t="shared" si="0"/>
        <v>91.681917577796455</v>
      </c>
      <c r="AF51" s="132">
        <f>'83,23 общая'!AF51/83.23*44.86</f>
        <v>1.6978132884777122</v>
      </c>
      <c r="AG51" s="133"/>
    </row>
    <row r="52" spans="1:33" ht="30" customHeight="1" thickBot="1">
      <c r="A52" s="149" t="str">
        <f>'83,23 общая'!A52</f>
        <v>шиповник</v>
      </c>
      <c r="B52" s="111"/>
      <c r="C52" s="126" t="s">
        <v>48</v>
      </c>
      <c r="D52" s="127"/>
      <c r="E52" s="128"/>
      <c r="F52" s="128"/>
      <c r="G52" s="128">
        <v>1.0999999999999999E-2</v>
      </c>
      <c r="H52" s="128"/>
      <c r="I52" s="128"/>
      <c r="J52" s="129"/>
      <c r="K52" s="129"/>
      <c r="L52" s="129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30">
        <f>'83,23 общая'!AD52</f>
        <v>350</v>
      </c>
      <c r="AE52" s="131">
        <f t="shared" si="0"/>
        <v>237.69386038687972</v>
      </c>
      <c r="AF52" s="132">
        <f>'83,23 общая'!AF52/83.23*44.86</f>
        <v>0.67912531539108489</v>
      </c>
      <c r="AG52" s="133"/>
    </row>
    <row r="53" spans="1:33" ht="30" customHeight="1" thickBot="1">
      <c r="A53" s="149" t="str">
        <f>'83,23 общая'!A53</f>
        <v>сахар</v>
      </c>
      <c r="B53" s="111"/>
      <c r="C53" s="126" t="s">
        <v>48</v>
      </c>
      <c r="D53" s="127"/>
      <c r="E53" s="128"/>
      <c r="F53" s="128"/>
      <c r="G53" s="128">
        <v>1.4E-2</v>
      </c>
      <c r="H53" s="128"/>
      <c r="I53" s="128"/>
      <c r="J53" s="129"/>
      <c r="K53" s="129"/>
      <c r="L53" s="129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30">
        <f>'83,23 общая'!AD53</f>
        <v>110</v>
      </c>
      <c r="AE53" s="131">
        <f t="shared" si="0"/>
        <v>93.676174456325839</v>
      </c>
      <c r="AF53" s="132">
        <f>'83,23 общая'!AF53/83.23*44.86</f>
        <v>0.85160158596659852</v>
      </c>
      <c r="AG53" s="133"/>
    </row>
    <row r="54" spans="1:33" ht="29.25" customHeight="1" thickBot="1">
      <c r="A54" s="149">
        <f>'83,23 общая'!A54</f>
        <v>0</v>
      </c>
      <c r="B54" s="111"/>
      <c r="C54" s="126" t="s">
        <v>48</v>
      </c>
      <c r="D54" s="127"/>
      <c r="E54" s="128"/>
      <c r="F54" s="128"/>
      <c r="G54" s="128"/>
      <c r="H54" s="128"/>
      <c r="I54" s="128"/>
      <c r="J54" s="129"/>
      <c r="K54" s="129"/>
      <c r="L54" s="129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30">
        <f>'83,23 общая'!AD54</f>
        <v>0</v>
      </c>
      <c r="AE54" s="131">
        <f t="shared" si="0"/>
        <v>0</v>
      </c>
      <c r="AF54" s="132">
        <f>'83,23 общая'!AF54/83.23*44.86</f>
        <v>0</v>
      </c>
      <c r="AG54" s="133">
        <f>AF54*L33</f>
        <v>0</v>
      </c>
    </row>
    <row r="55" spans="1:33" ht="29.25" customHeight="1" thickBot="1">
      <c r="A55" s="149">
        <f>'83,23 общая'!A55</f>
        <v>0</v>
      </c>
      <c r="B55" s="111"/>
      <c r="C55" s="126" t="s">
        <v>48</v>
      </c>
      <c r="D55" s="127"/>
      <c r="E55" s="128"/>
      <c r="F55" s="128"/>
      <c r="G55" s="128"/>
      <c r="H55" s="128"/>
      <c r="I55" s="128"/>
      <c r="J55" s="129"/>
      <c r="K55" s="129"/>
      <c r="L55" s="129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30">
        <f>'83,23 общая'!AD55</f>
        <v>0</v>
      </c>
      <c r="AE55" s="131">
        <f t="shared" si="0"/>
        <v>0</v>
      </c>
      <c r="AF55" s="132">
        <f>'83,23 общая'!AF55/83.23*44.86</f>
        <v>0</v>
      </c>
      <c r="AG55" s="133"/>
    </row>
    <row r="56" spans="1:33" ht="29.25" customHeight="1" thickBot="1">
      <c r="A56" s="149">
        <f>'83,23 общая'!A56</f>
        <v>0</v>
      </c>
      <c r="B56" s="111"/>
      <c r="C56" s="126" t="s">
        <v>48</v>
      </c>
      <c r="D56" s="127"/>
      <c r="E56" s="128"/>
      <c r="F56" s="128"/>
      <c r="G56" s="128"/>
      <c r="H56" s="128"/>
      <c r="I56" s="128"/>
      <c r="J56" s="129"/>
      <c r="K56" s="129"/>
      <c r="L56" s="129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30">
        <f>'83,23 общая'!AD56</f>
        <v>0</v>
      </c>
      <c r="AE56" s="131">
        <f t="shared" si="0"/>
        <v>0</v>
      </c>
      <c r="AF56" s="132">
        <f>'83,23 общая'!AF56/83.23*44.86</f>
        <v>0</v>
      </c>
      <c r="AG56" s="133"/>
    </row>
    <row r="57" spans="1:33" ht="29.25" customHeight="1" thickBot="1">
      <c r="A57" s="149">
        <f>'83,23 общая'!A57</f>
        <v>0</v>
      </c>
      <c r="B57" s="111"/>
      <c r="C57" s="126" t="s">
        <v>48</v>
      </c>
      <c r="D57" s="127"/>
      <c r="E57" s="128"/>
      <c r="F57" s="128"/>
      <c r="G57" s="128"/>
      <c r="H57" s="128"/>
      <c r="I57" s="128"/>
      <c r="J57" s="129"/>
      <c r="K57" s="129"/>
      <c r="L57" s="129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30">
        <f>'83,23 общая'!AD57</f>
        <v>0</v>
      </c>
      <c r="AE57" s="131">
        <f t="shared" si="0"/>
        <v>0</v>
      </c>
      <c r="AF57" s="132">
        <f>'83,23 общая'!AF57/83.23*44.86</f>
        <v>0</v>
      </c>
      <c r="AG57" s="133"/>
    </row>
    <row r="58" spans="1:33" ht="29.25" customHeight="1" thickBot="1">
      <c r="A58" s="149">
        <f>'83,23 общая'!A58</f>
        <v>0</v>
      </c>
      <c r="B58" s="111"/>
      <c r="C58" s="126" t="s">
        <v>48</v>
      </c>
      <c r="D58" s="127"/>
      <c r="E58" s="128"/>
      <c r="F58" s="128"/>
      <c r="G58" s="128"/>
      <c r="H58" s="128"/>
      <c r="I58" s="128"/>
      <c r="J58" s="129"/>
      <c r="K58" s="129"/>
      <c r="L58" s="129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30">
        <f>'83,23 общая'!AD58</f>
        <v>0</v>
      </c>
      <c r="AE58" s="131">
        <f t="shared" si="0"/>
        <v>0</v>
      </c>
      <c r="AF58" s="132">
        <f>'83,23 общая'!AF58/83.23*44.86</f>
        <v>0</v>
      </c>
      <c r="AG58" s="133"/>
    </row>
    <row r="59" spans="1:33" ht="29.25" customHeight="1" thickBot="1">
      <c r="A59" s="149">
        <f>'83,23 общая'!A59</f>
        <v>0</v>
      </c>
      <c r="B59" s="111"/>
      <c r="C59" s="126" t="s">
        <v>48</v>
      </c>
      <c r="D59" s="127"/>
      <c r="E59" s="128"/>
      <c r="F59" s="128"/>
      <c r="G59" s="128"/>
      <c r="H59" s="128"/>
      <c r="I59" s="128"/>
      <c r="J59" s="129"/>
      <c r="K59" s="129"/>
      <c r="L59" s="129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30">
        <f>'83,23 общая'!AD59</f>
        <v>0</v>
      </c>
      <c r="AE59" s="131">
        <f t="shared" si="0"/>
        <v>0</v>
      </c>
      <c r="AF59" s="132">
        <f>'83,23 общая'!AF59/83.23*44.86</f>
        <v>0</v>
      </c>
      <c r="AG59" s="133"/>
    </row>
    <row r="60" spans="1:33" ht="29.25" customHeight="1" thickBot="1">
      <c r="A60" s="149">
        <f>'83,23 общая'!A60</f>
        <v>0</v>
      </c>
      <c r="B60" s="111"/>
      <c r="C60" s="126" t="s">
        <v>48</v>
      </c>
      <c r="D60" s="127"/>
      <c r="E60" s="128"/>
      <c r="F60" s="128"/>
      <c r="G60" s="128"/>
      <c r="H60" s="128"/>
      <c r="I60" s="128"/>
      <c r="J60" s="129"/>
      <c r="K60" s="129"/>
      <c r="L60" s="129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30">
        <f>'83,23 общая'!AD60</f>
        <v>0</v>
      </c>
      <c r="AE60" s="131">
        <f t="shared" si="0"/>
        <v>0</v>
      </c>
      <c r="AF60" s="132">
        <f>'83,23 общая'!AF60/83.23*44.86</f>
        <v>0</v>
      </c>
      <c r="AG60" s="133"/>
    </row>
    <row r="61" spans="1:33" ht="29.25" customHeight="1" thickBot="1">
      <c r="A61" s="149">
        <f>'83,23 общая'!A61</f>
        <v>0</v>
      </c>
      <c r="B61" s="111"/>
      <c r="C61" s="126" t="s">
        <v>48</v>
      </c>
      <c r="D61" s="127"/>
      <c r="E61" s="128"/>
      <c r="F61" s="128"/>
      <c r="G61" s="128"/>
      <c r="H61" s="128"/>
      <c r="I61" s="128"/>
      <c r="J61" s="129"/>
      <c r="K61" s="129"/>
      <c r="L61" s="129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30">
        <f>'83,23 общая'!AD61</f>
        <v>0</v>
      </c>
      <c r="AE61" s="131">
        <f t="shared" si="0"/>
        <v>0</v>
      </c>
      <c r="AF61" s="132">
        <f>'83,23 общая'!AF61/83.23*44.86</f>
        <v>0</v>
      </c>
      <c r="AG61" s="133"/>
    </row>
    <row r="62" spans="1:33" ht="29.25" customHeight="1" thickBot="1">
      <c r="A62" s="149">
        <f>'83,23 общая'!A62</f>
        <v>0</v>
      </c>
      <c r="B62" s="111"/>
      <c r="C62" s="126" t="s">
        <v>48</v>
      </c>
      <c r="D62" s="127"/>
      <c r="E62" s="128"/>
      <c r="F62" s="128"/>
      <c r="G62" s="128"/>
      <c r="H62" s="128"/>
      <c r="I62" s="128"/>
      <c r="J62" s="129"/>
      <c r="K62" s="129"/>
      <c r="L62" s="129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30">
        <f>'83,23 общая'!AD62</f>
        <v>0</v>
      </c>
      <c r="AE62" s="131">
        <f t="shared" si="0"/>
        <v>0</v>
      </c>
      <c r="AF62" s="132">
        <f>'83,23 общая'!AF62/83.23*44.86</f>
        <v>0</v>
      </c>
      <c r="AG62" s="133"/>
    </row>
    <row r="63" spans="1:33" ht="25.5" customHeight="1" thickBot="1">
      <c r="A63" s="149">
        <f>'83,23 общая'!A63</f>
        <v>0</v>
      </c>
      <c r="B63" s="111"/>
      <c r="C63" s="126" t="s">
        <v>48</v>
      </c>
      <c r="D63" s="127"/>
      <c r="E63" s="128"/>
      <c r="F63" s="128"/>
      <c r="G63" s="128"/>
      <c r="H63" s="128"/>
      <c r="I63" s="128"/>
      <c r="J63" s="129"/>
      <c r="K63" s="129"/>
      <c r="L63" s="129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30">
        <f>'83,23 общая'!AD63</f>
        <v>0</v>
      </c>
      <c r="AE63" s="131">
        <f t="shared" si="0"/>
        <v>0</v>
      </c>
      <c r="AF63" s="132">
        <f>'83,23 общая'!AF63/83.23*44.86</f>
        <v>0</v>
      </c>
      <c r="AG63" s="133"/>
    </row>
    <row r="64" spans="1:33" ht="22.5" customHeight="1" thickBot="1">
      <c r="A64" s="149">
        <f>'83,23 общая'!A64</f>
        <v>0</v>
      </c>
      <c r="B64" s="111"/>
      <c r="C64" s="126" t="s">
        <v>48</v>
      </c>
      <c r="D64" s="127"/>
      <c r="E64" s="128"/>
      <c r="F64" s="128"/>
      <c r="G64" s="128"/>
      <c r="H64" s="128"/>
      <c r="I64" s="128"/>
      <c r="J64" s="129"/>
      <c r="K64" s="129"/>
      <c r="L64" s="129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30">
        <f>'83,23 общая'!AD64</f>
        <v>0</v>
      </c>
      <c r="AE64" s="131">
        <f t="shared" si="0"/>
        <v>0</v>
      </c>
      <c r="AF64" s="132">
        <f>'83,23 общая'!AF64/83.23*44.86</f>
        <v>0</v>
      </c>
      <c r="AG64" s="133">
        <f>AF64*L33</f>
        <v>0</v>
      </c>
    </row>
    <row r="65" spans="1:33" ht="25.5" customHeight="1" thickBot="1">
      <c r="A65" s="149">
        <f>'83,23 общая'!A65</f>
        <v>0</v>
      </c>
      <c r="B65" s="111"/>
      <c r="C65" s="126" t="s">
        <v>48</v>
      </c>
      <c r="D65" s="127"/>
      <c r="E65" s="128"/>
      <c r="F65" s="128"/>
      <c r="G65" s="128"/>
      <c r="H65" s="128"/>
      <c r="I65" s="128"/>
      <c r="J65" s="129"/>
      <c r="K65" s="129"/>
      <c r="L65" s="129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30">
        <f>'83,23 общая'!AD65</f>
        <v>0</v>
      </c>
      <c r="AE65" s="131">
        <f t="shared" si="0"/>
        <v>0</v>
      </c>
      <c r="AF65" s="132">
        <f>'83,23 общая'!AF65/83.23*44.86</f>
        <v>0</v>
      </c>
      <c r="AG65" s="133">
        <f>AF65*L35</f>
        <v>0</v>
      </c>
    </row>
    <row r="66" spans="1:33" ht="22.5" customHeight="1" thickBot="1">
      <c r="A66" s="149">
        <f>'83,23 общая'!A66</f>
        <v>0</v>
      </c>
      <c r="B66" s="111"/>
      <c r="C66" s="126" t="s">
        <v>48</v>
      </c>
      <c r="D66" s="127"/>
      <c r="E66" s="128"/>
      <c r="F66" s="128"/>
      <c r="G66" s="128"/>
      <c r="H66" s="128"/>
      <c r="I66" s="128"/>
      <c r="J66" s="129"/>
      <c r="K66" s="129"/>
      <c r="L66" s="129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30">
        <f>'83,23 общая'!AD66</f>
        <v>0</v>
      </c>
      <c r="AE66" s="131">
        <f t="shared" si="0"/>
        <v>0</v>
      </c>
      <c r="AF66" s="132">
        <f>'83,23 общая'!AF66/83.23*44.86</f>
        <v>0</v>
      </c>
      <c r="AG66" s="133">
        <f>AF66*L33</f>
        <v>0</v>
      </c>
    </row>
    <row r="67" spans="1:33" ht="22.5" customHeight="1" thickBot="1">
      <c r="A67" s="149">
        <f>'83,23 общая'!A67</f>
        <v>0</v>
      </c>
      <c r="B67" s="111"/>
      <c r="C67" s="126" t="s">
        <v>48</v>
      </c>
      <c r="D67" s="127"/>
      <c r="E67" s="128"/>
      <c r="F67" s="128"/>
      <c r="G67" s="128"/>
      <c r="H67" s="128"/>
      <c r="I67" s="128"/>
      <c r="J67" s="129"/>
      <c r="K67" s="129"/>
      <c r="L67" s="129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30">
        <f>'83,23 общая'!AD67</f>
        <v>0</v>
      </c>
      <c r="AE67" s="131">
        <f t="shared" si="0"/>
        <v>0</v>
      </c>
      <c r="AF67" s="132">
        <f>'83,23 общая'!AF67/83.23*44.86</f>
        <v>0</v>
      </c>
      <c r="AG67" s="133">
        <f>AF67*L33</f>
        <v>0</v>
      </c>
    </row>
    <row r="68" spans="1:33" ht="22.5" customHeight="1" thickBot="1">
      <c r="A68" s="149">
        <f>'83,23 общая'!A68</f>
        <v>0</v>
      </c>
      <c r="B68" s="111"/>
      <c r="C68" s="126" t="s">
        <v>48</v>
      </c>
      <c r="D68" s="127"/>
      <c r="E68" s="128"/>
      <c r="F68" s="128"/>
      <c r="G68" s="128"/>
      <c r="H68" s="128"/>
      <c r="I68" s="128"/>
      <c r="J68" s="129"/>
      <c r="K68" s="129"/>
      <c r="L68" s="129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30">
        <f>'83,23 общая'!AD68</f>
        <v>0</v>
      </c>
      <c r="AE68" s="131">
        <f t="shared" si="0"/>
        <v>0</v>
      </c>
      <c r="AF68" s="132">
        <f>'83,23 общая'!AF68/83.23*44.86</f>
        <v>0</v>
      </c>
      <c r="AG68" s="133">
        <f>AF68*L33</f>
        <v>0</v>
      </c>
    </row>
    <row r="69" spans="1:33" ht="22.5" customHeight="1" thickBot="1">
      <c r="A69" s="149">
        <f>'83,23 общая'!A69</f>
        <v>0</v>
      </c>
      <c r="B69" s="111"/>
      <c r="C69" s="126" t="s">
        <v>48</v>
      </c>
      <c r="D69" s="127"/>
      <c r="E69" s="128"/>
      <c r="F69" s="128"/>
      <c r="G69" s="128"/>
      <c r="H69" s="128"/>
      <c r="I69" s="128"/>
      <c r="J69" s="129"/>
      <c r="K69" s="129"/>
      <c r="L69" s="129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30">
        <f>'83,23 общая'!AD69</f>
        <v>0</v>
      </c>
      <c r="AE69" s="131">
        <f t="shared" si="0"/>
        <v>0</v>
      </c>
      <c r="AF69" s="132">
        <f>'83,23 общая'!AF69/83.23*44.86</f>
        <v>0</v>
      </c>
      <c r="AG69" s="133">
        <f>AF69*L33</f>
        <v>0</v>
      </c>
    </row>
    <row r="70" spans="1:33" ht="22.5" customHeight="1" thickBot="1">
      <c r="A70" s="149">
        <f>'83,23 общая'!A70</f>
        <v>0</v>
      </c>
      <c r="B70" s="111"/>
      <c r="C70" s="126" t="s">
        <v>48</v>
      </c>
      <c r="D70" s="127"/>
      <c r="E70" s="128"/>
      <c r="F70" s="128"/>
      <c r="G70" s="128"/>
      <c r="H70" s="128"/>
      <c r="I70" s="128"/>
      <c r="J70" s="129"/>
      <c r="K70" s="129"/>
      <c r="L70" s="129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30">
        <f>'83,23 общая'!AD70</f>
        <v>0</v>
      </c>
      <c r="AE70" s="131">
        <f t="shared" si="0"/>
        <v>0</v>
      </c>
      <c r="AF70" s="132">
        <f>'83,23 общая'!AF70/83.23*44.86</f>
        <v>0</v>
      </c>
      <c r="AG70" s="133">
        <f>AF70*L33</f>
        <v>0</v>
      </c>
    </row>
    <row r="71" spans="1:33" ht="22.5" customHeight="1" thickBot="1">
      <c r="A71" s="149">
        <f>'83,23 общая'!A71</f>
        <v>0</v>
      </c>
      <c r="B71" s="111"/>
      <c r="C71" s="126" t="s">
        <v>41</v>
      </c>
      <c r="D71" s="127"/>
      <c r="E71" s="128"/>
      <c r="F71" s="128"/>
      <c r="G71" s="128"/>
      <c r="H71" s="128"/>
      <c r="I71" s="128"/>
      <c r="J71" s="129"/>
      <c r="K71" s="129"/>
      <c r="L71" s="129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30">
        <f>'83,23 общая'!AD71</f>
        <v>0</v>
      </c>
      <c r="AE71" s="131">
        <f t="shared" si="0"/>
        <v>0</v>
      </c>
      <c r="AF71" s="132">
        <f>'83,23 общая'!AF71/83.23*44.86</f>
        <v>0</v>
      </c>
      <c r="AG71" s="133">
        <f>AF71*L33</f>
        <v>0</v>
      </c>
    </row>
    <row r="72" spans="1:33" ht="22.5" customHeight="1" thickBot="1">
      <c r="A72" s="149">
        <f>'83,23 общая'!A72</f>
        <v>0</v>
      </c>
      <c r="B72" s="111"/>
      <c r="C72" s="126" t="s">
        <v>41</v>
      </c>
      <c r="D72" s="127"/>
      <c r="E72" s="128"/>
      <c r="F72" s="128"/>
      <c r="G72" s="128"/>
      <c r="H72" s="128"/>
      <c r="I72" s="128"/>
      <c r="J72" s="129"/>
      <c r="K72" s="129"/>
      <c r="L72" s="129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30">
        <f>'83,23 общая'!AD72</f>
        <v>0</v>
      </c>
      <c r="AE72" s="131">
        <f t="shared" si="0"/>
        <v>0</v>
      </c>
      <c r="AF72" s="132">
        <f>'83,23 общая'!AF72/83.23*44.86</f>
        <v>0</v>
      </c>
      <c r="AG72" s="133">
        <f>AF72*L33</f>
        <v>0</v>
      </c>
    </row>
    <row r="73" spans="1:33" ht="22.5" hidden="1" customHeight="1">
      <c r="A73" s="87">
        <f>'83,23 общая'!A73</f>
        <v>0</v>
      </c>
      <c r="B73" s="111"/>
      <c r="C73" s="126" t="s">
        <v>41</v>
      </c>
      <c r="D73" s="127"/>
      <c r="E73" s="128"/>
      <c r="F73" s="128"/>
      <c r="G73" s="128"/>
      <c r="H73" s="128"/>
      <c r="I73" s="128"/>
      <c r="J73" s="129"/>
      <c r="K73" s="129"/>
      <c r="L73" s="129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34"/>
      <c r="AE73" s="131">
        <f>AD73*AF73*L33</f>
        <v>0</v>
      </c>
      <c r="AF73" s="132">
        <f t="shared" ref="AF73:AF79" si="1">SUM(D73:AC73)</f>
        <v>0</v>
      </c>
      <c r="AG73" s="133">
        <f>AF73*L33</f>
        <v>0</v>
      </c>
    </row>
    <row r="74" spans="1:33" ht="22.5" hidden="1" customHeight="1">
      <c r="A74" s="87">
        <f>'83,23 общая'!A74</f>
        <v>0</v>
      </c>
      <c r="B74" s="111"/>
      <c r="C74" s="126" t="s">
        <v>41</v>
      </c>
      <c r="D74" s="127"/>
      <c r="E74" s="128"/>
      <c r="F74" s="128"/>
      <c r="G74" s="128"/>
      <c r="H74" s="128"/>
      <c r="I74" s="128"/>
      <c r="J74" s="129"/>
      <c r="K74" s="129"/>
      <c r="L74" s="129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34"/>
      <c r="AE74" s="131">
        <f>AD74*AF74*L33</f>
        <v>0</v>
      </c>
      <c r="AF74" s="132">
        <f t="shared" si="1"/>
        <v>0</v>
      </c>
      <c r="AG74" s="133">
        <f>AF74*L33</f>
        <v>0</v>
      </c>
    </row>
    <row r="75" spans="1:33" ht="22.5" hidden="1" customHeight="1">
      <c r="A75" s="87">
        <f>'83,23 общая'!A75</f>
        <v>0</v>
      </c>
      <c r="B75" s="111"/>
      <c r="C75" s="126" t="s">
        <v>41</v>
      </c>
      <c r="D75" s="127"/>
      <c r="E75" s="128"/>
      <c r="F75" s="128"/>
      <c r="G75" s="128"/>
      <c r="H75" s="128"/>
      <c r="I75" s="128"/>
      <c r="J75" s="129"/>
      <c r="K75" s="129"/>
      <c r="L75" s="129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34"/>
      <c r="AE75" s="131">
        <f>AD75*AF75*L33</f>
        <v>0</v>
      </c>
      <c r="AF75" s="132">
        <f t="shared" si="1"/>
        <v>0</v>
      </c>
      <c r="AG75" s="133">
        <f>AF75*L33</f>
        <v>0</v>
      </c>
    </row>
    <row r="76" spans="1:33" ht="22.5" hidden="1" customHeight="1">
      <c r="A76" s="87">
        <f>'83,23 общая'!A76</f>
        <v>0</v>
      </c>
      <c r="B76" s="135"/>
      <c r="C76" s="126" t="s">
        <v>41</v>
      </c>
      <c r="D76" s="135"/>
      <c r="E76" s="135"/>
      <c r="F76" s="135"/>
      <c r="G76" s="135"/>
      <c r="H76" s="135"/>
      <c r="I76" s="135"/>
      <c r="J76" s="135"/>
      <c r="K76" s="129"/>
      <c r="L76" s="129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34"/>
      <c r="AE76" s="131">
        <f>AD76*AF76*L33</f>
        <v>0</v>
      </c>
      <c r="AF76" s="132">
        <f t="shared" si="1"/>
        <v>0</v>
      </c>
      <c r="AG76" s="133">
        <f>AF76*L33</f>
        <v>0</v>
      </c>
    </row>
    <row r="77" spans="1:33" ht="22.5" hidden="1" customHeight="1">
      <c r="A77" s="87">
        <f>'83,23 общая'!A77</f>
        <v>0</v>
      </c>
      <c r="B77" s="111"/>
      <c r="C77" s="126" t="s">
        <v>41</v>
      </c>
      <c r="D77" s="127"/>
      <c r="E77" s="128"/>
      <c r="F77" s="128"/>
      <c r="G77" s="128"/>
      <c r="H77" s="128"/>
      <c r="I77" s="128"/>
      <c r="J77" s="129"/>
      <c r="K77" s="129"/>
      <c r="L77" s="129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34"/>
      <c r="AE77" s="131">
        <f>AD77*AF77*L33</f>
        <v>0</v>
      </c>
      <c r="AF77" s="132">
        <f t="shared" si="1"/>
        <v>0</v>
      </c>
      <c r="AG77" s="133">
        <f>AF77*L33</f>
        <v>0</v>
      </c>
    </row>
    <row r="78" spans="1:33" ht="22.5" hidden="1" customHeight="1">
      <c r="A78" s="87">
        <f>'83,23 общая'!A78</f>
        <v>0</v>
      </c>
      <c r="B78" s="111"/>
      <c r="C78" s="126" t="s">
        <v>41</v>
      </c>
      <c r="D78" s="127"/>
      <c r="E78" s="128"/>
      <c r="F78" s="128"/>
      <c r="G78" s="128"/>
      <c r="H78" s="128"/>
      <c r="I78" s="128"/>
      <c r="J78" s="129"/>
      <c r="K78" s="129"/>
      <c r="L78" s="129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34"/>
      <c r="AE78" s="131">
        <f>AD78*AF78*L33</f>
        <v>0</v>
      </c>
      <c r="AF78" s="132">
        <f t="shared" si="1"/>
        <v>0</v>
      </c>
      <c r="AG78" s="133">
        <f>AF78*L33</f>
        <v>0</v>
      </c>
    </row>
    <row r="79" spans="1:33" ht="22.5" hidden="1" customHeight="1" thickBot="1">
      <c r="A79" s="87">
        <f>'83,23 общая'!A79</f>
        <v>0</v>
      </c>
      <c r="B79" s="136"/>
      <c r="C79" s="126" t="s">
        <v>41</v>
      </c>
      <c r="D79" s="137"/>
      <c r="E79" s="138"/>
      <c r="F79" s="138"/>
      <c r="G79" s="138"/>
      <c r="H79" s="138"/>
      <c r="I79" s="138"/>
      <c r="J79" s="139"/>
      <c r="K79" s="139"/>
      <c r="L79" s="139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40"/>
      <c r="AE79" s="131">
        <f>AD79*AF79*L33</f>
        <v>0</v>
      </c>
      <c r="AF79" s="132">
        <f t="shared" si="1"/>
        <v>0</v>
      </c>
      <c r="AG79" s="133">
        <f>AF79*L33</f>
        <v>0</v>
      </c>
    </row>
    <row r="80" spans="1:33" ht="30.75" customHeight="1">
      <c r="A80" s="194" t="s">
        <v>6</v>
      </c>
      <c r="B80" s="195"/>
      <c r="C80" s="196"/>
      <c r="D80" s="196"/>
      <c r="E80" s="141"/>
      <c r="F80" s="199" t="s">
        <v>61</v>
      </c>
      <c r="G80" s="199"/>
      <c r="H80" s="199"/>
      <c r="I80" s="200"/>
      <c r="J80" s="142"/>
      <c r="K80" s="93"/>
      <c r="L80" s="232" t="s">
        <v>5</v>
      </c>
      <c r="M80" s="232"/>
      <c r="N80" s="232"/>
      <c r="O80" s="232"/>
      <c r="P80" s="232"/>
      <c r="Q80" s="274" t="s">
        <v>60</v>
      </c>
      <c r="R80" s="274"/>
      <c r="S80" s="274"/>
      <c r="T80" s="274"/>
      <c r="U80" s="274"/>
      <c r="V80" s="141"/>
      <c r="W80" s="142"/>
      <c r="X80" s="142"/>
      <c r="Y80" s="142"/>
      <c r="Z80" s="142"/>
      <c r="AA80" s="142"/>
      <c r="AB80" s="142"/>
      <c r="AC80" s="142"/>
      <c r="AD80" s="142"/>
      <c r="AE80" s="143">
        <f>SUM(AE40:AE70)</f>
        <v>2698.6371396371505</v>
      </c>
      <c r="AF80" s="144"/>
      <c r="AG80" s="104"/>
    </row>
    <row r="81" spans="1:33" ht="34.5" customHeight="1">
      <c r="A81" s="141"/>
      <c r="B81" s="141"/>
      <c r="C81" s="91" t="s">
        <v>22</v>
      </c>
      <c r="D81" s="141"/>
      <c r="E81" s="141"/>
      <c r="F81" s="197" t="s">
        <v>23</v>
      </c>
      <c r="G81" s="197"/>
      <c r="H81" s="197"/>
      <c r="I81" s="197"/>
      <c r="J81" s="142"/>
      <c r="K81" s="93"/>
      <c r="L81" s="220" t="s">
        <v>22</v>
      </c>
      <c r="M81" s="220"/>
      <c r="N81" s="220"/>
      <c r="O81" s="220"/>
      <c r="P81" s="220"/>
      <c r="Q81" s="197" t="s">
        <v>23</v>
      </c>
      <c r="R81" s="197"/>
      <c r="S81" s="197"/>
      <c r="T81" s="197"/>
      <c r="U81" s="141"/>
      <c r="V81" s="141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04"/>
    </row>
    <row r="82" spans="1:33" ht="30" customHeight="1">
      <c r="A82" s="91"/>
      <c r="B82" s="91"/>
      <c r="C82" s="91"/>
      <c r="D82" s="142"/>
      <c r="E82" s="193"/>
      <c r="F82" s="193"/>
      <c r="G82" s="193"/>
      <c r="H82" s="193"/>
      <c r="I82" s="142"/>
      <c r="J82" s="142"/>
      <c r="K82" s="93"/>
      <c r="L82" s="93"/>
      <c r="M82" s="93"/>
      <c r="N82" s="93"/>
      <c r="O82" s="93"/>
      <c r="P82" s="93"/>
      <c r="Q82" s="93"/>
      <c r="R82" s="93"/>
      <c r="S82" s="93"/>
      <c r="T82" s="141"/>
      <c r="U82" s="141"/>
      <c r="V82" s="141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04"/>
    </row>
    <row r="83" spans="1:33" ht="12.75" customHeight="1">
      <c r="A83" s="91"/>
      <c r="B83" s="91"/>
      <c r="C83" s="91"/>
      <c r="D83" s="104"/>
      <c r="E83" s="104"/>
      <c r="F83" s="104"/>
      <c r="G83" s="145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42"/>
      <c r="AA83" s="142"/>
      <c r="AB83" s="142"/>
      <c r="AC83" s="142"/>
      <c r="AD83" s="142"/>
      <c r="AE83" s="142"/>
      <c r="AF83" s="142"/>
      <c r="AG83" s="104"/>
    </row>
    <row r="84" spans="1:33" ht="30.5">
      <c r="A84" s="91"/>
      <c r="B84" s="91"/>
      <c r="C84" s="91"/>
      <c r="D84" s="104"/>
      <c r="E84" s="104"/>
      <c r="F84" s="104"/>
      <c r="G84" s="145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</row>
    <row r="85" spans="1:33" ht="30.5">
      <c r="A85" s="91"/>
      <c r="B85" s="91"/>
      <c r="C85" s="91"/>
      <c r="D85" s="104"/>
      <c r="E85" s="104"/>
      <c r="F85" s="104"/>
      <c r="G85" s="145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</row>
    <row r="86" spans="1:33" ht="30.5">
      <c r="A86" s="91"/>
      <c r="B86" s="91"/>
      <c r="C86" s="91"/>
      <c r="D86" s="104"/>
      <c r="E86" s="104"/>
      <c r="F86" s="104"/>
      <c r="G86" s="145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</row>
    <row r="87" spans="1:33" ht="30.5">
      <c r="A87" s="91"/>
      <c r="B87" s="91"/>
      <c r="C87" s="91"/>
      <c r="D87" s="104"/>
      <c r="E87" s="104"/>
      <c r="F87" s="104"/>
      <c r="G87" s="146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</row>
    <row r="88" spans="1:33" ht="30.5">
      <c r="A88" s="91"/>
      <c r="B88" s="91"/>
      <c r="C88" s="91"/>
      <c r="D88" s="104"/>
      <c r="E88" s="104"/>
      <c r="F88" s="104"/>
      <c r="G88" s="146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</row>
    <row r="89" spans="1:33" ht="30.5">
      <c r="A89" s="91"/>
      <c r="B89" s="91"/>
      <c r="C89" s="91"/>
      <c r="D89" s="104"/>
      <c r="E89" s="104"/>
      <c r="F89" s="104"/>
      <c r="G89" s="146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</row>
    <row r="90" spans="1:33" ht="30.5">
      <c r="A90" s="91"/>
      <c r="B90" s="91"/>
      <c r="C90" s="91"/>
      <c r="D90" s="104"/>
      <c r="E90" s="104"/>
      <c r="F90" s="104"/>
      <c r="G90" s="146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</row>
    <row r="91" spans="1:33" ht="30.5">
      <c r="A91" s="91"/>
      <c r="B91" s="91"/>
      <c r="C91" s="91"/>
      <c r="D91" s="104"/>
      <c r="E91" s="104"/>
      <c r="F91" s="104"/>
      <c r="G91" s="146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</row>
    <row r="92" spans="1:33" ht="30.5">
      <c r="A92" s="91"/>
      <c r="B92" s="91"/>
      <c r="C92" s="91"/>
      <c r="D92" s="104"/>
      <c r="E92" s="104"/>
      <c r="F92" s="104"/>
      <c r="G92" s="146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</row>
    <row r="93" spans="1:33" ht="30.5">
      <c r="A93" s="91"/>
      <c r="B93" s="91"/>
      <c r="C93" s="91"/>
      <c r="D93" s="104"/>
      <c r="E93" s="104"/>
      <c r="F93" s="104"/>
      <c r="G93" s="146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</row>
    <row r="94" spans="1:33" ht="30.5">
      <c r="A94" s="91"/>
      <c r="B94" s="91"/>
      <c r="C94" s="91"/>
      <c r="D94" s="104"/>
      <c r="E94" s="104"/>
      <c r="F94" s="104"/>
      <c r="G94" s="146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</row>
    <row r="95" spans="1:33" ht="30.5">
      <c r="A95" s="91"/>
      <c r="B95" s="91"/>
      <c r="C95" s="91"/>
      <c r="D95" s="104"/>
      <c r="E95" s="104"/>
      <c r="F95" s="104"/>
      <c r="G95" s="146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</row>
    <row r="96" spans="1:33" ht="30.5">
      <c r="A96" s="91"/>
      <c r="B96" s="91"/>
      <c r="C96" s="91"/>
      <c r="D96" s="104"/>
      <c r="E96" s="104"/>
      <c r="F96" s="104"/>
      <c r="G96" s="146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</row>
    <row r="97" spans="1:33" ht="30.5">
      <c r="A97" s="91"/>
      <c r="B97" s="91"/>
      <c r="C97" s="91"/>
      <c r="D97" s="104"/>
      <c r="E97" s="104"/>
      <c r="F97" s="104"/>
      <c r="G97" s="146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</row>
    <row r="98" spans="1:33" ht="30.5">
      <c r="A98" s="91"/>
      <c r="B98" s="91"/>
      <c r="C98" s="91"/>
      <c r="D98" s="104"/>
      <c r="E98" s="104"/>
      <c r="F98" s="104"/>
      <c r="G98" s="146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</row>
    <row r="99" spans="1:33" ht="30.5">
      <c r="A99" s="91"/>
      <c r="B99" s="91"/>
      <c r="C99" s="91"/>
      <c r="D99" s="104"/>
      <c r="E99" s="104"/>
      <c r="F99" s="104"/>
      <c r="G99" s="146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</row>
    <row r="100" spans="1:33" ht="30.5">
      <c r="A100" s="91"/>
      <c r="B100" s="91"/>
      <c r="C100" s="91"/>
      <c r="D100" s="104"/>
      <c r="E100" s="104"/>
      <c r="F100" s="104"/>
      <c r="G100" s="146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</row>
    <row r="101" spans="1:33" ht="30.5">
      <c r="A101" s="91"/>
      <c r="B101" s="91"/>
      <c r="C101" s="91"/>
      <c r="D101" s="104"/>
      <c r="E101" s="104"/>
      <c r="F101" s="104"/>
      <c r="G101" s="146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</row>
    <row r="102" spans="1:33" ht="30.5">
      <c r="A102" s="91"/>
      <c r="B102" s="91"/>
      <c r="C102" s="91"/>
      <c r="D102" s="104"/>
      <c r="E102" s="104"/>
      <c r="F102" s="104"/>
      <c r="G102" s="146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</row>
    <row r="103" spans="1:33" ht="30.5">
      <c r="A103" s="91"/>
      <c r="B103" s="91"/>
      <c r="C103" s="91"/>
      <c r="D103" s="104"/>
      <c r="E103" s="104"/>
      <c r="F103" s="104"/>
      <c r="G103" s="146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</row>
    <row r="104" spans="1:33" ht="30.5">
      <c r="A104" s="91"/>
      <c r="B104" s="91"/>
      <c r="C104" s="91"/>
      <c r="D104" s="104"/>
      <c r="E104" s="104"/>
      <c r="F104" s="104"/>
      <c r="G104" s="146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</row>
    <row r="105" spans="1:33" ht="29.5">
      <c r="A105" s="93"/>
      <c r="B105" s="93"/>
      <c r="C105" s="93"/>
      <c r="D105" s="147"/>
      <c r="E105" s="147"/>
      <c r="F105" s="147"/>
      <c r="G105" s="148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</row>
    <row r="106" spans="1:33" ht="29.5">
      <c r="A106" s="93"/>
      <c r="B106" s="93"/>
      <c r="C106" s="93"/>
      <c r="D106" s="147"/>
      <c r="E106" s="147"/>
      <c r="F106" s="147"/>
      <c r="G106" s="148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</row>
    <row r="107" spans="1:33" ht="29.5">
      <c r="A107" s="93"/>
      <c r="B107" s="93"/>
      <c r="C107" s="93"/>
      <c r="D107" s="147"/>
      <c r="E107" s="147"/>
      <c r="F107" s="147"/>
      <c r="G107" s="148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</row>
    <row r="108" spans="1:33" ht="29.5">
      <c r="A108" s="93"/>
      <c r="B108" s="93"/>
      <c r="C108" s="93"/>
      <c r="D108" s="147"/>
      <c r="E108" s="147"/>
      <c r="F108" s="147"/>
      <c r="G108" s="148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</row>
    <row r="109" spans="1:33" ht="29.5">
      <c r="A109" s="93"/>
      <c r="B109" s="93"/>
      <c r="C109" s="93"/>
      <c r="D109" s="147"/>
      <c r="E109" s="147"/>
      <c r="F109" s="147"/>
      <c r="G109" s="148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</row>
    <row r="110" spans="1:33" ht="29.5">
      <c r="A110" s="93"/>
      <c r="B110" s="93"/>
      <c r="C110" s="93"/>
      <c r="D110" s="147"/>
      <c r="E110" s="147"/>
      <c r="F110" s="147"/>
      <c r="G110" s="148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</row>
    <row r="111" spans="1:33" ht="29.5">
      <c r="A111" s="93"/>
      <c r="B111" s="93"/>
      <c r="C111" s="93"/>
      <c r="D111" s="147"/>
      <c r="E111" s="147"/>
      <c r="F111" s="147"/>
      <c r="G111" s="148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</row>
    <row r="112" spans="1:33" ht="29.5">
      <c r="A112" s="93"/>
      <c r="B112" s="93"/>
      <c r="C112" s="93"/>
      <c r="D112" s="147"/>
      <c r="E112" s="147"/>
      <c r="F112" s="147"/>
      <c r="G112" s="148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</row>
    <row r="113" spans="1:33" ht="29.5">
      <c r="A113" s="93"/>
      <c r="B113" s="93"/>
      <c r="C113" s="93"/>
      <c r="D113" s="147"/>
      <c r="E113" s="147"/>
      <c r="F113" s="147"/>
      <c r="G113" s="148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</row>
    <row r="114" spans="1:33" ht="29.5">
      <c r="A114" s="93"/>
      <c r="B114" s="93"/>
      <c r="C114" s="93"/>
      <c r="D114" s="147"/>
      <c r="E114" s="147"/>
      <c r="F114" s="147"/>
      <c r="G114" s="148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</row>
    <row r="115" spans="1:33" ht="29.5">
      <c r="A115" s="93"/>
      <c r="B115" s="93"/>
      <c r="C115" s="93"/>
      <c r="D115" s="147"/>
      <c r="E115" s="147"/>
      <c r="F115" s="147"/>
      <c r="G115" s="148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</row>
    <row r="116" spans="1:33" ht="29.5">
      <c r="A116" s="93"/>
      <c r="B116" s="93"/>
      <c r="C116" s="93"/>
      <c r="D116" s="147"/>
      <c r="E116" s="147"/>
      <c r="F116" s="147"/>
      <c r="G116" s="148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</row>
    <row r="117" spans="1:33" ht="29.5">
      <c r="A117" s="93"/>
      <c r="B117" s="93"/>
      <c r="C117" s="93"/>
      <c r="D117" s="147"/>
      <c r="E117" s="147"/>
      <c r="F117" s="147"/>
      <c r="G117" s="148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</row>
    <row r="118" spans="1:33" ht="29.5">
      <c r="A118" s="93"/>
      <c r="B118" s="93"/>
      <c r="C118" s="93"/>
      <c r="D118" s="147"/>
      <c r="E118" s="147"/>
      <c r="F118" s="147"/>
      <c r="G118" s="148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</row>
    <row r="119" spans="1:33" ht="29.5">
      <c r="A119" s="93"/>
      <c r="B119" s="93"/>
      <c r="C119" s="93"/>
      <c r="D119" s="147"/>
      <c r="E119" s="147"/>
      <c r="F119" s="147"/>
      <c r="G119" s="148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</row>
    <row r="120" spans="1:33" ht="29.5">
      <c r="A120" s="93"/>
      <c r="B120" s="93"/>
      <c r="C120" s="93"/>
      <c r="D120" s="147"/>
      <c r="E120" s="147"/>
      <c r="F120" s="147"/>
      <c r="G120" s="148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</row>
    <row r="121" spans="1:33" ht="29.5">
      <c r="A121" s="93"/>
      <c r="B121" s="93"/>
      <c r="C121" s="93"/>
      <c r="D121" s="147"/>
      <c r="E121" s="147"/>
      <c r="F121" s="147"/>
      <c r="G121" s="148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</row>
    <row r="122" spans="1:33" ht="29.5">
      <c r="A122" s="93"/>
      <c r="B122" s="93"/>
      <c r="C122" s="93"/>
      <c r="D122" s="147"/>
      <c r="E122" s="147"/>
      <c r="F122" s="147"/>
      <c r="G122" s="148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</row>
    <row r="123" spans="1:33" ht="29.5">
      <c r="A123" s="93"/>
      <c r="B123" s="93"/>
      <c r="C123" s="93"/>
      <c r="D123" s="147"/>
      <c r="E123" s="147"/>
      <c r="F123" s="147"/>
      <c r="G123" s="148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</row>
    <row r="124" spans="1:33" ht="29.5">
      <c r="A124" s="93"/>
      <c r="B124" s="93"/>
      <c r="C124" s="93"/>
      <c r="D124" s="147"/>
      <c r="E124" s="147"/>
      <c r="F124" s="147"/>
      <c r="G124" s="148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</row>
    <row r="125" spans="1:33" ht="29.5">
      <c r="A125" s="93"/>
      <c r="B125" s="93"/>
      <c r="C125" s="93"/>
      <c r="D125" s="147"/>
      <c r="E125" s="147"/>
      <c r="F125" s="147"/>
      <c r="G125" s="148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</row>
    <row r="126" spans="1:33" ht="29.5">
      <c r="A126" s="93"/>
      <c r="B126" s="93"/>
      <c r="C126" s="93"/>
      <c r="D126" s="147"/>
      <c r="E126" s="147"/>
      <c r="F126" s="147"/>
      <c r="G126" s="148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</row>
    <row r="127" spans="1:33" ht="29.5">
      <c r="A127" s="93"/>
      <c r="B127" s="93"/>
      <c r="C127" s="93"/>
      <c r="D127" s="147"/>
      <c r="E127" s="147"/>
      <c r="F127" s="147"/>
      <c r="G127" s="148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</row>
    <row r="128" spans="1:33" ht="29.5">
      <c r="A128" s="93"/>
      <c r="B128" s="93"/>
      <c r="C128" s="93"/>
      <c r="D128" s="147"/>
      <c r="E128" s="147"/>
      <c r="F128" s="147"/>
      <c r="G128" s="148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</row>
    <row r="129" spans="1:33" ht="29.5">
      <c r="A129" s="93"/>
      <c r="B129" s="93"/>
      <c r="C129" s="93"/>
      <c r="D129" s="147"/>
      <c r="E129" s="147"/>
      <c r="F129" s="147"/>
      <c r="G129" s="148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</row>
    <row r="130" spans="1:33" ht="29.5">
      <c r="A130" s="93"/>
      <c r="B130" s="93"/>
      <c r="C130" s="93"/>
      <c r="D130" s="147"/>
      <c r="E130" s="147"/>
      <c r="F130" s="147"/>
      <c r="G130" s="148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</row>
    <row r="131" spans="1:33" ht="29.5">
      <c r="A131" s="93"/>
      <c r="B131" s="93"/>
      <c r="C131" s="93"/>
      <c r="D131" s="147"/>
      <c r="E131" s="147"/>
      <c r="F131" s="147"/>
      <c r="G131" s="148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</row>
    <row r="132" spans="1:33" ht="29.5">
      <c r="A132" s="93"/>
      <c r="B132" s="93"/>
      <c r="C132" s="93"/>
      <c r="D132" s="147"/>
      <c r="E132" s="147"/>
      <c r="F132" s="147"/>
      <c r="G132" s="148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</row>
    <row r="133" spans="1:33" ht="29.5">
      <c r="A133" s="93"/>
      <c r="B133" s="93"/>
      <c r="C133" s="93"/>
      <c r="D133" s="147"/>
      <c r="E133" s="147"/>
      <c r="F133" s="147"/>
      <c r="G133" s="148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</row>
    <row r="134" spans="1:33" ht="29.5">
      <c r="A134" s="93"/>
      <c r="B134" s="93"/>
      <c r="C134" s="93"/>
      <c r="D134" s="147"/>
      <c r="E134" s="147"/>
      <c r="F134" s="147"/>
      <c r="G134" s="148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</row>
    <row r="135" spans="1:33" ht="29.5">
      <c r="A135" s="93"/>
      <c r="B135" s="93"/>
      <c r="C135" s="93"/>
      <c r="D135" s="147"/>
      <c r="E135" s="147"/>
      <c r="F135" s="147"/>
      <c r="G135" s="148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</row>
    <row r="136" spans="1:33" ht="29.5">
      <c r="A136" s="93"/>
      <c r="B136" s="93"/>
      <c r="C136" s="93"/>
      <c r="D136" s="147"/>
      <c r="E136" s="147"/>
      <c r="F136" s="147"/>
      <c r="G136" s="148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</row>
    <row r="137" spans="1:33" ht="29.5">
      <c r="A137" s="93"/>
      <c r="B137" s="93"/>
      <c r="C137" s="93"/>
      <c r="D137" s="147"/>
      <c r="E137" s="147"/>
      <c r="F137" s="147"/>
      <c r="G137" s="148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</row>
    <row r="138" spans="1:33" ht="29.5">
      <c r="A138" s="93"/>
      <c r="B138" s="93"/>
      <c r="C138" s="93"/>
      <c r="D138" s="147"/>
      <c r="E138" s="147"/>
      <c r="F138" s="147"/>
      <c r="G138" s="148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</row>
    <row r="139" spans="1:33" ht="29.5">
      <c r="A139" s="93"/>
      <c r="B139" s="93"/>
      <c r="C139" s="93"/>
      <c r="D139" s="147"/>
      <c r="E139" s="147"/>
      <c r="F139" s="147"/>
      <c r="G139" s="148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</row>
    <row r="140" spans="1:33" ht="29.5">
      <c r="A140" s="93"/>
      <c r="B140" s="93"/>
      <c r="C140" s="93"/>
      <c r="D140" s="147"/>
      <c r="E140" s="147"/>
      <c r="F140" s="147"/>
      <c r="G140" s="148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</row>
    <row r="141" spans="1:33" ht="29.5">
      <c r="A141" s="93"/>
      <c r="B141" s="93"/>
      <c r="C141" s="93"/>
      <c r="D141" s="147"/>
      <c r="E141" s="147"/>
      <c r="F141" s="147"/>
      <c r="G141" s="148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</row>
    <row r="142" spans="1:33" ht="29.5">
      <c r="A142" s="93"/>
      <c r="B142" s="93"/>
      <c r="C142" s="93"/>
      <c r="D142" s="147"/>
      <c r="E142" s="147"/>
      <c r="F142" s="147"/>
      <c r="G142" s="148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</row>
    <row r="143" spans="1:33" ht="29.5">
      <c r="A143" s="93"/>
      <c r="B143" s="93"/>
      <c r="C143" s="93"/>
      <c r="D143" s="147"/>
      <c r="E143" s="147"/>
      <c r="F143" s="147"/>
      <c r="G143" s="148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</row>
    <row r="144" spans="1:33" ht="29.5">
      <c r="A144" s="93"/>
      <c r="B144" s="93"/>
      <c r="C144" s="93"/>
      <c r="D144" s="147"/>
      <c r="E144" s="147"/>
      <c r="F144" s="147"/>
      <c r="G144" s="148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</row>
    <row r="145" spans="1:33" ht="29.5">
      <c r="A145" s="93"/>
      <c r="B145" s="93"/>
      <c r="C145" s="93"/>
      <c r="D145" s="147"/>
      <c r="E145" s="147"/>
      <c r="F145" s="147"/>
      <c r="G145" s="148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</row>
    <row r="146" spans="1:33">
      <c r="D146" s="1"/>
      <c r="E146" s="1"/>
      <c r="F146" s="1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>
      <c r="D147" s="1"/>
      <c r="E147" s="1"/>
      <c r="F147" s="1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>
      <c r="D148" s="1"/>
      <c r="E148" s="1"/>
      <c r="F148" s="1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>
      <c r="D149" s="1"/>
      <c r="E149" s="1"/>
      <c r="F149" s="1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>
      <c r="D150" s="1"/>
      <c r="E150" s="1"/>
      <c r="F150" s="1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>
      <c r="D151" s="1"/>
      <c r="E151" s="1"/>
      <c r="F151" s="1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>
      <c r="D152" s="1"/>
      <c r="E152" s="1"/>
      <c r="F152" s="1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>
      <c r="D153" s="1"/>
      <c r="E153" s="1"/>
      <c r="F153" s="1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>
      <c r="D154" s="1"/>
      <c r="E154" s="1"/>
      <c r="F154" s="1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>
      <c r="D155" s="1"/>
      <c r="E155" s="1"/>
      <c r="F155" s="1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>
      <c r="D156" s="1"/>
      <c r="E156" s="1"/>
      <c r="F156" s="1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>
      <c r="D157" s="1"/>
      <c r="E157" s="1"/>
      <c r="F157" s="1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>
      <c r="D158" s="1"/>
      <c r="E158" s="1"/>
      <c r="F158" s="1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>
      <c r="D159" s="1"/>
      <c r="E159" s="1"/>
      <c r="F159" s="1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>
      <c r="D160" s="1"/>
      <c r="E160" s="1"/>
      <c r="F160" s="1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</sheetData>
  <sheetProtection formatCells="0" formatColumns="0" formatRows="0" deleteRows="0" selectLockedCells="1"/>
  <mergeCells count="75">
    <mergeCell ref="W30:AB30"/>
    <mergeCell ref="V31:AB31"/>
    <mergeCell ref="AF12:AG12"/>
    <mergeCell ref="AF13:AG13"/>
    <mergeCell ref="H14:I28"/>
    <mergeCell ref="J14:K28"/>
    <mergeCell ref="L14:M28"/>
    <mergeCell ref="S19:U19"/>
    <mergeCell ref="S20:U20"/>
    <mergeCell ref="S21:U21"/>
    <mergeCell ref="B3:E3"/>
    <mergeCell ref="G3:K3"/>
    <mergeCell ref="B11:E11"/>
    <mergeCell ref="G11:K11"/>
    <mergeCell ref="S14:U14"/>
    <mergeCell ref="AF14:AG27"/>
    <mergeCell ref="S15:U15"/>
    <mergeCell ref="S16:U16"/>
    <mergeCell ref="S17:U17"/>
    <mergeCell ref="S18:U18"/>
    <mergeCell ref="S22:U22"/>
    <mergeCell ref="S23:U23"/>
    <mergeCell ref="S24:U24"/>
    <mergeCell ref="S25:U25"/>
    <mergeCell ref="S26:U26"/>
    <mergeCell ref="B28:C28"/>
    <mergeCell ref="S28:AB28"/>
    <mergeCell ref="A14:C27"/>
    <mergeCell ref="D14:E28"/>
    <mergeCell ref="F14:G28"/>
    <mergeCell ref="V14:W14"/>
    <mergeCell ref="AF28:AG28"/>
    <mergeCell ref="B29:C29"/>
    <mergeCell ref="D29:E29"/>
    <mergeCell ref="F29:G29"/>
    <mergeCell ref="H29:I29"/>
    <mergeCell ref="J29:K29"/>
    <mergeCell ref="L29:M29"/>
    <mergeCell ref="AF29:AG30"/>
    <mergeCell ref="B30:C30"/>
    <mergeCell ref="D30:E30"/>
    <mergeCell ref="F30:G30"/>
    <mergeCell ref="H30:I30"/>
    <mergeCell ref="J30:K30"/>
    <mergeCell ref="L30:M30"/>
    <mergeCell ref="B31:C31"/>
    <mergeCell ref="D31:E31"/>
    <mergeCell ref="F31:G31"/>
    <mergeCell ref="H31:I31"/>
    <mergeCell ref="J31:K31"/>
    <mergeCell ref="L31:M31"/>
    <mergeCell ref="B32:C32"/>
    <mergeCell ref="D32:E32"/>
    <mergeCell ref="F32:G32"/>
    <mergeCell ref="H32:I32"/>
    <mergeCell ref="J32:K32"/>
    <mergeCell ref="L32:M32"/>
    <mergeCell ref="H33:I33"/>
    <mergeCell ref="J33:K33"/>
    <mergeCell ref="L33:M33"/>
    <mergeCell ref="A34:C35"/>
    <mergeCell ref="D34:AE34"/>
    <mergeCell ref="AF34:AG36"/>
    <mergeCell ref="D35:H35"/>
    <mergeCell ref="I35:M35"/>
    <mergeCell ref="A36:C36"/>
    <mergeCell ref="E82:H82"/>
    <mergeCell ref="A80:B80"/>
    <mergeCell ref="C80:D80"/>
    <mergeCell ref="F81:I81"/>
    <mergeCell ref="Q81:T81"/>
    <mergeCell ref="Q80:U80"/>
    <mergeCell ref="L81:P81"/>
    <mergeCell ref="L80:P80"/>
    <mergeCell ref="F80:I80"/>
  </mergeCells>
  <pageMargins left="0.23622047244094491" right="0.23622047244094491" top="0" bottom="0" header="0.31496062992125984" footer="0.31496062992125984"/>
  <pageSetup paperSize="9" scale="2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639"/>
  <sheetViews>
    <sheetView showZeros="0" view="pageBreakPreview" topLeftCell="A14" zoomScale="51" zoomScaleNormal="60" zoomScaleSheetLayoutView="51" workbookViewId="0">
      <selection activeCell="A37" sqref="A37:G39"/>
    </sheetView>
  </sheetViews>
  <sheetFormatPr defaultRowHeight="12.5"/>
  <cols>
    <col min="1" max="1" width="39.26953125" customWidth="1"/>
    <col min="2" max="2" width="9.81640625" customWidth="1"/>
    <col min="3" max="3" width="7.26953125" customWidth="1"/>
    <col min="4" max="4" width="15.81640625" customWidth="1"/>
    <col min="5" max="5" width="11.81640625" customWidth="1"/>
    <col min="6" max="6" width="15.453125" customWidth="1"/>
    <col min="7" max="7" width="16" style="8" customWidth="1"/>
    <col min="8" max="8" width="17.1796875" customWidth="1"/>
    <col min="9" max="9" width="11.453125" customWidth="1"/>
    <col min="10" max="10" width="7.1796875" customWidth="1"/>
    <col min="11" max="11" width="6.54296875" customWidth="1"/>
    <col min="12" max="12" width="6.81640625" customWidth="1"/>
    <col min="13" max="13" width="6.54296875" customWidth="1"/>
    <col min="14" max="14" width="7" customWidth="1"/>
    <col min="15" max="16" width="6.453125" customWidth="1"/>
    <col min="17" max="17" width="6.1796875" customWidth="1"/>
    <col min="18" max="18" width="6.453125" customWidth="1"/>
    <col min="19" max="21" width="5.81640625" customWidth="1"/>
    <col min="22" max="22" width="9.7265625" customWidth="1"/>
    <col min="23" max="23" width="6.1796875" customWidth="1"/>
    <col min="24" max="24" width="5.81640625" customWidth="1"/>
    <col min="25" max="25" width="6.1796875" customWidth="1"/>
    <col min="26" max="26" width="5.81640625" customWidth="1"/>
    <col min="27" max="27" width="6.453125" customWidth="1"/>
    <col min="28" max="28" width="11.453125" customWidth="1"/>
    <col min="29" max="29" width="6.1796875" customWidth="1"/>
    <col min="30" max="30" width="16.81640625" customWidth="1"/>
    <col min="31" max="31" width="19.7265625" customWidth="1"/>
    <col min="32" max="32" width="14.54296875" customWidth="1"/>
    <col min="33" max="33" width="15.54296875" customWidth="1"/>
  </cols>
  <sheetData>
    <row r="1" spans="1:33" ht="21" customHeight="1">
      <c r="A1" s="22"/>
      <c r="B1" s="22"/>
      <c r="C1" s="22" t="s">
        <v>7</v>
      </c>
      <c r="D1" s="22"/>
      <c r="E1" s="22"/>
      <c r="F1" s="22"/>
      <c r="G1" s="23"/>
      <c r="H1" s="23"/>
      <c r="I1" s="23"/>
      <c r="J1" s="23"/>
      <c r="K1" s="23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1"/>
      <c r="AA1" s="21"/>
      <c r="AB1" s="22"/>
      <c r="AC1" s="22" t="s">
        <v>26</v>
      </c>
      <c r="AD1" s="22"/>
      <c r="AE1" s="22"/>
      <c r="AF1" s="10"/>
      <c r="AG1" s="10"/>
    </row>
    <row r="2" spans="1:33" ht="3.75" hidden="1" customHeight="1">
      <c r="A2" s="22"/>
      <c r="B2" s="22"/>
      <c r="C2" s="22"/>
      <c r="D2" s="22"/>
      <c r="E2" s="22"/>
      <c r="F2" s="22"/>
      <c r="G2" s="23"/>
      <c r="H2" s="23"/>
      <c r="I2" s="23"/>
      <c r="J2" s="23"/>
      <c r="K2" s="23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10"/>
      <c r="AG2" s="10"/>
    </row>
    <row r="3" spans="1:33" ht="30.75" customHeight="1">
      <c r="A3" s="22" t="s">
        <v>52</v>
      </c>
      <c r="B3" s="233"/>
      <c r="C3" s="233"/>
      <c r="D3" s="233"/>
      <c r="E3" s="233"/>
      <c r="F3" s="22"/>
      <c r="G3" s="282" t="s">
        <v>63</v>
      </c>
      <c r="H3" s="282"/>
      <c r="I3" s="282"/>
      <c r="J3" s="282"/>
      <c r="K3" s="282"/>
      <c r="L3" s="22"/>
      <c r="M3" s="22"/>
      <c r="N3" s="22" t="s">
        <v>51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4"/>
      <c r="Z3" s="22"/>
      <c r="AA3" s="22"/>
      <c r="AB3" s="22"/>
      <c r="AC3" s="22"/>
      <c r="AD3" s="15"/>
      <c r="AE3" s="22"/>
      <c r="AF3" s="10"/>
      <c r="AG3" s="10"/>
    </row>
    <row r="4" spans="1:33" ht="25.5" hidden="1">
      <c r="A4" s="22"/>
      <c r="B4" s="25"/>
      <c r="C4" s="25"/>
      <c r="D4" s="25"/>
      <c r="E4" s="25"/>
      <c r="F4" s="22"/>
      <c r="G4" s="26"/>
      <c r="H4" s="26"/>
      <c r="I4" s="26"/>
      <c r="J4" s="26"/>
      <c r="K4" s="26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7"/>
      <c r="Z4" s="22"/>
      <c r="AA4" s="22"/>
      <c r="AB4" s="22"/>
      <c r="AC4" s="22"/>
      <c r="AD4" s="28"/>
      <c r="AE4" s="22"/>
      <c r="AF4" s="10"/>
      <c r="AG4" s="10"/>
    </row>
    <row r="5" spans="1:33" ht="25.5" hidden="1">
      <c r="A5" s="22"/>
      <c r="B5" s="25"/>
      <c r="C5" s="25"/>
      <c r="D5" s="25"/>
      <c r="E5" s="25"/>
      <c r="F5" s="22"/>
      <c r="G5" s="26"/>
      <c r="H5" s="26"/>
      <c r="I5" s="26"/>
      <c r="J5" s="26"/>
      <c r="K5" s="26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7"/>
      <c r="Z5" s="22"/>
      <c r="AA5" s="22"/>
      <c r="AB5" s="22"/>
      <c r="AC5" s="22"/>
      <c r="AD5" s="28"/>
      <c r="AE5" s="22"/>
      <c r="AF5" s="10"/>
      <c r="AG5" s="10"/>
    </row>
    <row r="6" spans="1:33" ht="25.5" hidden="1">
      <c r="A6" s="22"/>
      <c r="B6" s="25"/>
      <c r="C6" s="25"/>
      <c r="D6" s="25"/>
      <c r="E6" s="25"/>
      <c r="F6" s="22"/>
      <c r="G6" s="26"/>
      <c r="H6" s="26"/>
      <c r="I6" s="26"/>
      <c r="J6" s="26"/>
      <c r="K6" s="26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7"/>
      <c r="Z6" s="22"/>
      <c r="AA6" s="22"/>
      <c r="AB6" s="22"/>
      <c r="AC6" s="22"/>
      <c r="AD6" s="28"/>
      <c r="AE6" s="22"/>
      <c r="AF6" s="10"/>
      <c r="AG6" s="10"/>
    </row>
    <row r="7" spans="1:33" ht="25.5" hidden="1">
      <c r="A7" s="22"/>
      <c r="B7" s="25"/>
      <c r="C7" s="25"/>
      <c r="D7" s="25"/>
      <c r="E7" s="25"/>
      <c r="F7" s="22"/>
      <c r="G7" s="26"/>
      <c r="H7" s="26"/>
      <c r="I7" s="26"/>
      <c r="J7" s="26"/>
      <c r="K7" s="26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7"/>
      <c r="Z7" s="22"/>
      <c r="AA7" s="22"/>
      <c r="AB7" s="22"/>
      <c r="AC7" s="22"/>
      <c r="AD7" s="28"/>
      <c r="AE7" s="22"/>
      <c r="AF7" s="10"/>
      <c r="AG7" s="10"/>
    </row>
    <row r="8" spans="1:33" ht="25.5" hidden="1">
      <c r="A8" s="22"/>
      <c r="B8" s="25"/>
      <c r="C8" s="25"/>
      <c r="D8" s="25"/>
      <c r="E8" s="25"/>
      <c r="F8" s="22"/>
      <c r="G8" s="26"/>
      <c r="H8" s="26"/>
      <c r="I8" s="26"/>
      <c r="J8" s="26"/>
      <c r="K8" s="26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7"/>
      <c r="Z8" s="22"/>
      <c r="AA8" s="22"/>
      <c r="AB8" s="22"/>
      <c r="AC8" s="22"/>
      <c r="AD8" s="28"/>
      <c r="AE8" s="22"/>
      <c r="AF8" s="10"/>
      <c r="AG8" s="10"/>
    </row>
    <row r="9" spans="1:33" ht="25.5" hidden="1">
      <c r="A9" s="22"/>
      <c r="B9" s="25"/>
      <c r="C9" s="25"/>
      <c r="D9" s="25"/>
      <c r="E9" s="25"/>
      <c r="F9" s="22"/>
      <c r="G9" s="26"/>
      <c r="H9" s="26"/>
      <c r="I9" s="26"/>
      <c r="J9" s="26"/>
      <c r="K9" s="26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7"/>
      <c r="Z9" s="22"/>
      <c r="AA9" s="22"/>
      <c r="AB9" s="22"/>
      <c r="AC9" s="22"/>
      <c r="AD9" s="28"/>
      <c r="AE9" s="22"/>
      <c r="AF9" s="10"/>
      <c r="AG9" s="10"/>
    </row>
    <row r="10" spans="1:33" ht="25.5" hidden="1">
      <c r="A10" s="22"/>
      <c r="B10" s="25"/>
      <c r="C10" s="25"/>
      <c r="D10" s="25"/>
      <c r="E10" s="25"/>
      <c r="F10" s="22"/>
      <c r="G10" s="26"/>
      <c r="H10" s="26"/>
      <c r="I10" s="26"/>
      <c r="J10" s="26"/>
      <c r="K10" s="26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7"/>
      <c r="Z10" s="22"/>
      <c r="AA10" s="22"/>
      <c r="AB10" s="22"/>
      <c r="AC10" s="22"/>
      <c r="AD10" s="28"/>
      <c r="AE10" s="22"/>
      <c r="AF10" s="10"/>
      <c r="AG10" s="10"/>
    </row>
    <row r="11" spans="1:33" ht="25.5">
      <c r="A11" s="22"/>
      <c r="B11" s="283" t="s">
        <v>0</v>
      </c>
      <c r="C11" s="283"/>
      <c r="D11" s="283"/>
      <c r="E11" s="283"/>
      <c r="F11" s="22"/>
      <c r="G11" s="284" t="s">
        <v>1</v>
      </c>
      <c r="H11" s="284"/>
      <c r="I11" s="284"/>
      <c r="J11" s="284"/>
      <c r="K11" s="284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9"/>
      <c r="AE11" s="22"/>
      <c r="AF11" s="10"/>
      <c r="AG11" s="10"/>
    </row>
    <row r="12" spans="1:33" ht="25.5">
      <c r="A12" s="172" t="str">
        <f>P13</f>
        <v>09.11.22.</v>
      </c>
      <c r="B12" s="22"/>
      <c r="C12" s="22"/>
      <c r="D12" s="22"/>
      <c r="E12" s="22"/>
      <c r="F12" s="22"/>
      <c r="G12" s="23"/>
      <c r="H12" s="23"/>
      <c r="I12" s="23"/>
      <c r="J12" s="23"/>
      <c r="K12" s="2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78" t="s">
        <v>47</v>
      </c>
      <c r="AG12" s="279"/>
    </row>
    <row r="13" spans="1:33" ht="23.25" customHeight="1">
      <c r="A13" s="22"/>
      <c r="B13" s="22"/>
      <c r="C13" s="22"/>
      <c r="D13" s="22"/>
      <c r="E13" s="22"/>
      <c r="F13" s="22"/>
      <c r="G13" s="23"/>
      <c r="H13" s="23"/>
      <c r="I13" s="23"/>
      <c r="J13" s="23"/>
      <c r="K13" s="23"/>
      <c r="L13" s="22"/>
      <c r="M13" s="22"/>
      <c r="N13" s="22"/>
      <c r="O13" s="22"/>
      <c r="P13" s="299" t="s">
        <v>69</v>
      </c>
      <c r="Q13" s="299"/>
      <c r="R13" s="299"/>
      <c r="S13" s="299"/>
      <c r="T13" s="299"/>
      <c r="U13" s="299"/>
      <c r="V13" s="299"/>
      <c r="W13" s="299"/>
      <c r="X13" s="22"/>
      <c r="Y13" s="21"/>
      <c r="Z13" s="21"/>
      <c r="AA13" s="21"/>
      <c r="AB13" s="21"/>
      <c r="AC13" s="21"/>
      <c r="AD13" s="22"/>
      <c r="AE13" s="22"/>
      <c r="AF13" s="278">
        <v>504202</v>
      </c>
      <c r="AG13" s="279"/>
    </row>
    <row r="14" spans="1:33" ht="23.25" customHeight="1">
      <c r="A14" s="267" t="s">
        <v>13</v>
      </c>
      <c r="B14" s="267"/>
      <c r="C14" s="267"/>
      <c r="D14" s="267" t="s">
        <v>16</v>
      </c>
      <c r="E14" s="267"/>
      <c r="F14" s="267" t="s">
        <v>27</v>
      </c>
      <c r="G14" s="267"/>
      <c r="H14" s="267" t="s">
        <v>28</v>
      </c>
      <c r="I14" s="267"/>
      <c r="J14" s="267" t="s">
        <v>46</v>
      </c>
      <c r="K14" s="267"/>
      <c r="L14" s="267" t="s">
        <v>17</v>
      </c>
      <c r="M14" s="267"/>
      <c r="N14" s="30"/>
      <c r="O14" s="21"/>
      <c r="P14" s="31"/>
      <c r="Q14" s="186"/>
      <c r="R14" s="32"/>
      <c r="S14" s="32"/>
      <c r="T14" s="32"/>
      <c r="U14" s="32"/>
      <c r="V14" s="32"/>
      <c r="W14" s="32"/>
      <c r="X14" s="33"/>
      <c r="Y14" s="21"/>
      <c r="Z14" s="21"/>
      <c r="AA14" s="21"/>
      <c r="AB14" s="21"/>
      <c r="AC14" s="21"/>
      <c r="AD14" s="22"/>
      <c r="AE14" s="21"/>
      <c r="AF14" s="281"/>
      <c r="AG14" s="281"/>
    </row>
    <row r="15" spans="1:33" ht="12.65" hidden="1" customHeight="1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30"/>
      <c r="O15" s="21"/>
      <c r="P15" s="34"/>
      <c r="Q15" s="34"/>
      <c r="R15" s="34"/>
      <c r="S15" s="275" t="s">
        <v>29</v>
      </c>
      <c r="T15" s="275"/>
      <c r="U15" s="275"/>
      <c r="V15" s="34"/>
      <c r="W15" s="34"/>
      <c r="X15" s="34"/>
      <c r="Y15" s="21"/>
      <c r="Z15" s="21"/>
      <c r="AA15" s="21"/>
      <c r="AB15" s="21"/>
      <c r="AC15" s="21"/>
      <c r="AD15" s="22"/>
      <c r="AE15" s="21"/>
      <c r="AF15" s="281"/>
      <c r="AG15" s="281"/>
    </row>
    <row r="16" spans="1:33" ht="12.65" hidden="1" customHeight="1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30"/>
      <c r="O16" s="21"/>
      <c r="P16" s="34"/>
      <c r="Q16" s="34"/>
      <c r="R16" s="34"/>
      <c r="S16" s="275" t="s">
        <v>30</v>
      </c>
      <c r="T16" s="275"/>
      <c r="U16" s="275"/>
      <c r="V16" s="34"/>
      <c r="W16" s="34"/>
      <c r="X16" s="34"/>
      <c r="Y16" s="21"/>
      <c r="Z16" s="21"/>
      <c r="AA16" s="21"/>
      <c r="AB16" s="21"/>
      <c r="AC16" s="21"/>
      <c r="AD16" s="22"/>
      <c r="AE16" s="21"/>
      <c r="AF16" s="281"/>
      <c r="AG16" s="281"/>
    </row>
    <row r="17" spans="1:33" ht="12.65" hidden="1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30"/>
      <c r="O17" s="21"/>
      <c r="P17" s="34"/>
      <c r="Q17" s="34"/>
      <c r="R17" s="34"/>
      <c r="S17" s="275" t="s">
        <v>31</v>
      </c>
      <c r="T17" s="275"/>
      <c r="U17" s="275"/>
      <c r="V17" s="34"/>
      <c r="W17" s="34"/>
      <c r="X17" s="34"/>
      <c r="Y17" s="21"/>
      <c r="Z17" s="21"/>
      <c r="AA17" s="21"/>
      <c r="AB17" s="21"/>
      <c r="AC17" s="21"/>
      <c r="AD17" s="22"/>
      <c r="AE17" s="21"/>
      <c r="AF17" s="281"/>
      <c r="AG17" s="281"/>
    </row>
    <row r="18" spans="1:33" ht="12.65" hidden="1" customHeight="1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30"/>
      <c r="O18" s="21"/>
      <c r="P18" s="34"/>
      <c r="Q18" s="34"/>
      <c r="R18" s="34"/>
      <c r="S18" s="275" t="s">
        <v>32</v>
      </c>
      <c r="T18" s="275"/>
      <c r="U18" s="275"/>
      <c r="V18" s="34"/>
      <c r="W18" s="34"/>
      <c r="X18" s="34"/>
      <c r="Y18" s="21"/>
      <c r="Z18" s="21"/>
      <c r="AA18" s="21"/>
      <c r="AB18" s="21"/>
      <c r="AC18" s="21"/>
      <c r="AD18" s="22"/>
      <c r="AE18" s="21"/>
      <c r="AF18" s="281"/>
      <c r="AG18" s="281"/>
    </row>
    <row r="19" spans="1:33" ht="12.65" hidden="1" customHeight="1">
      <c r="A19" s="267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30"/>
      <c r="O19" s="21"/>
      <c r="P19" s="34"/>
      <c r="Q19" s="34"/>
      <c r="R19" s="34"/>
      <c r="S19" s="275" t="s">
        <v>33</v>
      </c>
      <c r="T19" s="275"/>
      <c r="U19" s="275"/>
      <c r="V19" s="34"/>
      <c r="W19" s="34"/>
      <c r="X19" s="34"/>
      <c r="Y19" s="21"/>
      <c r="Z19" s="21"/>
      <c r="AA19" s="21"/>
      <c r="AB19" s="21"/>
      <c r="AC19" s="21"/>
      <c r="AD19" s="22"/>
      <c r="AE19" s="21"/>
      <c r="AF19" s="281"/>
      <c r="AG19" s="281"/>
    </row>
    <row r="20" spans="1:33" ht="12.65" hidden="1" customHeight="1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30"/>
      <c r="O20" s="21"/>
      <c r="P20" s="34"/>
      <c r="Q20" s="34"/>
      <c r="R20" s="34"/>
      <c r="S20" s="275" t="s">
        <v>34</v>
      </c>
      <c r="T20" s="275"/>
      <c r="U20" s="275"/>
      <c r="V20" s="34"/>
      <c r="W20" s="34"/>
      <c r="X20" s="34"/>
      <c r="Y20" s="21"/>
      <c r="Z20" s="21"/>
      <c r="AA20" s="21"/>
      <c r="AB20" s="21"/>
      <c r="AC20" s="21"/>
      <c r="AD20" s="22"/>
      <c r="AE20" s="21"/>
      <c r="AF20" s="281"/>
      <c r="AG20" s="281"/>
    </row>
    <row r="21" spans="1:33" ht="12.65" hidden="1" customHeight="1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30"/>
      <c r="O21" s="21"/>
      <c r="P21" s="34"/>
      <c r="Q21" s="34"/>
      <c r="R21" s="34"/>
      <c r="S21" s="275" t="s">
        <v>35</v>
      </c>
      <c r="T21" s="275"/>
      <c r="U21" s="275"/>
      <c r="V21" s="34"/>
      <c r="W21" s="34"/>
      <c r="X21" s="34"/>
      <c r="Y21" s="21"/>
      <c r="Z21" s="21"/>
      <c r="AA21" s="21"/>
      <c r="AB21" s="21"/>
      <c r="AC21" s="21"/>
      <c r="AD21" s="22"/>
      <c r="AE21" s="21"/>
      <c r="AF21" s="281"/>
      <c r="AG21" s="281"/>
    </row>
    <row r="22" spans="1:33" ht="12.65" hidden="1" customHeight="1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30"/>
      <c r="O22" s="21"/>
      <c r="P22" s="34"/>
      <c r="Q22" s="34"/>
      <c r="R22" s="34"/>
      <c r="S22" s="275" t="s">
        <v>36</v>
      </c>
      <c r="T22" s="275"/>
      <c r="U22" s="275"/>
      <c r="V22" s="34"/>
      <c r="W22" s="34"/>
      <c r="X22" s="34"/>
      <c r="Y22" s="21"/>
      <c r="Z22" s="21"/>
      <c r="AA22" s="21"/>
      <c r="AB22" s="21"/>
      <c r="AC22" s="21"/>
      <c r="AD22" s="22"/>
      <c r="AE22" s="21"/>
      <c r="AF22" s="281"/>
      <c r="AG22" s="281"/>
    </row>
    <row r="23" spans="1:33" ht="12.65" hidden="1" customHeight="1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30"/>
      <c r="O23" s="21"/>
      <c r="P23" s="34"/>
      <c r="Q23" s="34"/>
      <c r="R23" s="34"/>
      <c r="S23" s="275" t="s">
        <v>37</v>
      </c>
      <c r="T23" s="275"/>
      <c r="U23" s="275"/>
      <c r="V23" s="34"/>
      <c r="W23" s="34"/>
      <c r="X23" s="34"/>
      <c r="Y23" s="21"/>
      <c r="Z23" s="21"/>
      <c r="AA23" s="21"/>
      <c r="AB23" s="21"/>
      <c r="AC23" s="21"/>
      <c r="AD23" s="22"/>
      <c r="AE23" s="21"/>
      <c r="AF23" s="281"/>
      <c r="AG23" s="281"/>
    </row>
    <row r="24" spans="1:33" ht="12.65" hidden="1" customHeight="1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30"/>
      <c r="O24" s="21"/>
      <c r="P24" s="34"/>
      <c r="Q24" s="34"/>
      <c r="R24" s="34"/>
      <c r="S24" s="275" t="s">
        <v>38</v>
      </c>
      <c r="T24" s="275"/>
      <c r="U24" s="275"/>
      <c r="V24" s="34"/>
      <c r="W24" s="34"/>
      <c r="X24" s="34"/>
      <c r="Y24" s="21"/>
      <c r="Z24" s="21"/>
      <c r="AA24" s="21"/>
      <c r="AB24" s="21"/>
      <c r="AC24" s="21"/>
      <c r="AD24" s="22"/>
      <c r="AE24" s="21"/>
      <c r="AF24" s="281"/>
      <c r="AG24" s="281"/>
    </row>
    <row r="25" spans="1:33" ht="12.65" hidden="1" customHeight="1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30"/>
      <c r="O25" s="21"/>
      <c r="P25" s="34"/>
      <c r="Q25" s="34"/>
      <c r="R25" s="34"/>
      <c r="S25" s="275" t="s">
        <v>39</v>
      </c>
      <c r="T25" s="275"/>
      <c r="U25" s="275"/>
      <c r="V25" s="34"/>
      <c r="W25" s="34"/>
      <c r="X25" s="34"/>
      <c r="Y25" s="21"/>
      <c r="Z25" s="21"/>
      <c r="AA25" s="21"/>
      <c r="AB25" s="21"/>
      <c r="AC25" s="21"/>
      <c r="AD25" s="22"/>
      <c r="AE25" s="21"/>
      <c r="AF25" s="281"/>
      <c r="AG25" s="281"/>
    </row>
    <row r="26" spans="1:33" ht="12.65" hidden="1" customHeight="1">
      <c r="A26" s="267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30"/>
      <c r="O26" s="21"/>
      <c r="P26" s="34"/>
      <c r="Q26" s="34"/>
      <c r="R26" s="34"/>
      <c r="S26" s="275" t="s">
        <v>40</v>
      </c>
      <c r="T26" s="275"/>
      <c r="U26" s="275"/>
      <c r="V26" s="34"/>
      <c r="W26" s="34"/>
      <c r="X26" s="34"/>
      <c r="Y26" s="21"/>
      <c r="Z26" s="21"/>
      <c r="AA26" s="21"/>
      <c r="AB26" s="21"/>
      <c r="AC26" s="21"/>
      <c r="AD26" s="22"/>
      <c r="AE26" s="21"/>
      <c r="AF26" s="281"/>
      <c r="AG26" s="281"/>
    </row>
    <row r="27" spans="1:33" ht="24" customHeight="1">
      <c r="A27" s="267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30"/>
      <c r="O27" s="30"/>
      <c r="P27" s="22"/>
      <c r="Q27" s="22"/>
      <c r="R27" s="22"/>
      <c r="S27" s="22"/>
      <c r="T27" s="22"/>
      <c r="U27" s="22"/>
      <c r="V27" s="22"/>
      <c r="W27" s="22"/>
      <c r="X27" s="22"/>
      <c r="Y27" s="21"/>
      <c r="Z27" s="21"/>
      <c r="AA27" s="21"/>
      <c r="AB27" s="21"/>
      <c r="AC27" s="21"/>
      <c r="AD27" s="22"/>
      <c r="AE27" s="21"/>
      <c r="AF27" s="281"/>
      <c r="AG27" s="281"/>
    </row>
    <row r="28" spans="1:33" ht="62.25" customHeight="1">
      <c r="A28" s="179" t="s">
        <v>14</v>
      </c>
      <c r="B28" s="267" t="s">
        <v>15</v>
      </c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30"/>
      <c r="O28" s="30"/>
      <c r="P28" s="184" t="s">
        <v>18</v>
      </c>
      <c r="Q28" s="185"/>
      <c r="R28" s="13"/>
      <c r="S28" s="223" t="s">
        <v>55</v>
      </c>
      <c r="T28" s="223"/>
      <c r="U28" s="223"/>
      <c r="V28" s="223"/>
      <c r="W28" s="223"/>
      <c r="X28" s="223"/>
      <c r="Y28" s="223"/>
      <c r="Z28" s="223"/>
      <c r="AA28" s="223"/>
      <c r="AB28" s="223"/>
      <c r="AC28" s="21"/>
      <c r="AD28" s="22"/>
      <c r="AE28" s="22"/>
      <c r="AF28" s="285">
        <v>2066463</v>
      </c>
      <c r="AG28" s="285"/>
    </row>
    <row r="29" spans="1:33" ht="16.5" customHeight="1">
      <c r="A29" s="183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32"/>
      <c r="O29" s="32"/>
      <c r="P29" s="22"/>
      <c r="Q29" s="22"/>
      <c r="R29" s="22"/>
      <c r="S29" s="22"/>
      <c r="T29" s="36"/>
      <c r="U29" s="36"/>
      <c r="V29" s="36"/>
      <c r="W29" s="36"/>
      <c r="X29" s="36"/>
      <c r="Y29" s="21"/>
      <c r="Z29" s="21"/>
      <c r="AA29" s="21"/>
      <c r="AB29" s="21"/>
      <c r="AC29" s="21"/>
      <c r="AD29" s="22"/>
      <c r="AE29" s="22"/>
      <c r="AF29" s="286"/>
      <c r="AG29" s="287"/>
    </row>
    <row r="30" spans="1:33" ht="27" customHeight="1">
      <c r="A30" s="20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32"/>
      <c r="O30" s="32"/>
      <c r="P30" s="180" t="s">
        <v>2</v>
      </c>
      <c r="Q30" s="36"/>
      <c r="R30" s="181"/>
      <c r="S30" s="181"/>
      <c r="T30" s="32"/>
      <c r="U30" s="32"/>
      <c r="V30" s="32"/>
      <c r="W30" s="233"/>
      <c r="X30" s="233"/>
      <c r="Y30" s="233"/>
      <c r="Z30" s="233"/>
      <c r="AA30" s="233"/>
      <c r="AB30" s="233"/>
      <c r="AC30" s="21"/>
      <c r="AD30" s="22"/>
      <c r="AE30" s="22"/>
      <c r="AF30" s="288"/>
      <c r="AG30" s="289"/>
    </row>
    <row r="31" spans="1:33" ht="30.75" customHeight="1">
      <c r="A31" s="106" t="s">
        <v>56</v>
      </c>
      <c r="B31" s="216"/>
      <c r="C31" s="216"/>
      <c r="D31" s="216">
        <v>83.23</v>
      </c>
      <c r="E31" s="216"/>
      <c r="F31" s="216">
        <v>63</v>
      </c>
      <c r="G31" s="216"/>
      <c r="H31" s="216"/>
      <c r="I31" s="216"/>
      <c r="J31" s="216"/>
      <c r="K31" s="216"/>
      <c r="L31" s="216"/>
      <c r="M31" s="216"/>
      <c r="N31" s="32"/>
      <c r="O31" s="32"/>
      <c r="P31" s="180" t="s">
        <v>19</v>
      </c>
      <c r="Q31" s="36"/>
      <c r="R31" s="181"/>
      <c r="S31" s="36"/>
      <c r="T31" s="36" t="s">
        <v>20</v>
      </c>
      <c r="U31" s="182"/>
      <c r="V31" s="234" t="s">
        <v>60</v>
      </c>
      <c r="W31" s="235"/>
      <c r="X31" s="235"/>
      <c r="Y31" s="235"/>
      <c r="Z31" s="235"/>
      <c r="AA31" s="235"/>
      <c r="AB31" s="235"/>
      <c r="AC31" s="21"/>
      <c r="AD31" s="33"/>
      <c r="AE31" s="33"/>
      <c r="AF31" s="11"/>
      <c r="AG31" s="11"/>
    </row>
    <row r="32" spans="1:33" ht="0.75" customHeight="1">
      <c r="A32" s="10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32"/>
      <c r="O32" s="32"/>
      <c r="P32" s="22"/>
      <c r="Q32" s="22"/>
      <c r="R32" s="22"/>
      <c r="S32" s="22"/>
      <c r="T32" s="22"/>
      <c r="U32" s="22"/>
      <c r="V32" s="22"/>
      <c r="W32" s="22"/>
      <c r="X32" s="22"/>
      <c r="Y32" s="21"/>
      <c r="Z32" s="21"/>
      <c r="AA32" s="21"/>
      <c r="AB32" s="21"/>
      <c r="AC32" s="21"/>
      <c r="AD32" s="33"/>
      <c r="AE32" s="33"/>
      <c r="AF32" s="12"/>
      <c r="AG32" s="12"/>
    </row>
    <row r="33" spans="1:33" ht="28.5" customHeight="1" thickBot="1">
      <c r="A33" s="107"/>
      <c r="B33" s="107"/>
      <c r="C33" s="107"/>
      <c r="D33" s="107"/>
      <c r="E33" s="107"/>
      <c r="F33" s="107"/>
      <c r="G33" s="108" t="s">
        <v>3</v>
      </c>
      <c r="H33" s="201"/>
      <c r="I33" s="201"/>
      <c r="J33" s="202">
        <f>AE80/F31</f>
        <v>79.473907936507956</v>
      </c>
      <c r="K33" s="202"/>
      <c r="L33" s="203"/>
      <c r="M33" s="203"/>
      <c r="N33" s="32"/>
      <c r="O33" s="32"/>
      <c r="P33" s="22"/>
      <c r="Q33" s="22"/>
      <c r="R33" s="22"/>
      <c r="S33" s="22"/>
      <c r="T33" s="22"/>
      <c r="U33" s="22"/>
      <c r="V33" s="22"/>
      <c r="W33" s="22"/>
      <c r="X33" s="22"/>
      <c r="Y33" s="21"/>
      <c r="Z33" s="21"/>
      <c r="AA33" s="21"/>
      <c r="AB33" s="21"/>
      <c r="AC33" s="21"/>
      <c r="AD33" s="22"/>
      <c r="AE33" s="22"/>
      <c r="AF33" s="10"/>
      <c r="AG33" s="10"/>
    </row>
    <row r="34" spans="1:33" ht="32.25" customHeight="1">
      <c r="A34" s="293" t="s">
        <v>4</v>
      </c>
      <c r="B34" s="294"/>
      <c r="C34" s="294"/>
      <c r="D34" s="297" t="s">
        <v>11</v>
      </c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53" t="s">
        <v>21</v>
      </c>
      <c r="AG34" s="254"/>
    </row>
    <row r="35" spans="1:33" ht="21.75" customHeight="1">
      <c r="A35" s="295"/>
      <c r="B35" s="296"/>
      <c r="C35" s="296"/>
      <c r="D35" s="292" t="s">
        <v>44</v>
      </c>
      <c r="E35" s="292"/>
      <c r="F35" s="292"/>
      <c r="G35" s="292"/>
      <c r="H35" s="292"/>
      <c r="I35" s="292" t="s">
        <v>45</v>
      </c>
      <c r="J35" s="292"/>
      <c r="K35" s="292"/>
      <c r="L35" s="292"/>
      <c r="M35" s="292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7" t="s">
        <v>42</v>
      </c>
      <c r="AE35" s="17" t="s">
        <v>43</v>
      </c>
      <c r="AF35" s="255"/>
      <c r="AG35" s="256"/>
    </row>
    <row r="36" spans="1:33" s="2" customFormat="1" ht="27" customHeight="1">
      <c r="A36" s="290" t="s">
        <v>12</v>
      </c>
      <c r="B36" s="291"/>
      <c r="C36" s="291"/>
      <c r="D36" s="18"/>
      <c r="E36" s="19"/>
      <c r="F36" s="19"/>
      <c r="G36" s="19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55"/>
      <c r="AG36" s="256"/>
    </row>
    <row r="37" spans="1:33" ht="132.75" customHeight="1">
      <c r="A37" s="39" t="s">
        <v>10</v>
      </c>
      <c r="B37" s="40" t="s">
        <v>8</v>
      </c>
      <c r="C37" s="41" t="s">
        <v>9</v>
      </c>
      <c r="D37" s="42" t="s">
        <v>70</v>
      </c>
      <c r="E37" s="43" t="s">
        <v>71</v>
      </c>
      <c r="F37" s="43" t="s">
        <v>62</v>
      </c>
      <c r="G37" s="44" t="s">
        <v>72</v>
      </c>
      <c r="H37" s="44"/>
      <c r="I37" s="44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6"/>
      <c r="AE37" s="42"/>
      <c r="AF37" s="47" t="s">
        <v>25</v>
      </c>
      <c r="AG37" s="48" t="s">
        <v>24</v>
      </c>
    </row>
    <row r="38" spans="1:33" s="5" customFormat="1" ht="21.75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51">
        <v>9</v>
      </c>
      <c r="J38" s="50">
        <v>10</v>
      </c>
      <c r="K38" s="50">
        <v>11</v>
      </c>
      <c r="L38" s="50">
        <v>12</v>
      </c>
      <c r="M38" s="50">
        <v>13</v>
      </c>
      <c r="N38" s="50">
        <v>14</v>
      </c>
      <c r="O38" s="50">
        <v>15</v>
      </c>
      <c r="P38" s="50">
        <v>16</v>
      </c>
      <c r="Q38" s="50">
        <v>17</v>
      </c>
      <c r="R38" s="50">
        <v>18</v>
      </c>
      <c r="S38" s="50">
        <v>19</v>
      </c>
      <c r="T38" s="50">
        <v>20</v>
      </c>
      <c r="U38" s="50">
        <v>21</v>
      </c>
      <c r="V38" s="50">
        <v>22</v>
      </c>
      <c r="W38" s="50">
        <v>23</v>
      </c>
      <c r="X38" s="50">
        <v>24</v>
      </c>
      <c r="Y38" s="50">
        <v>25</v>
      </c>
      <c r="Z38" s="50">
        <v>26</v>
      </c>
      <c r="AA38" s="50">
        <v>27</v>
      </c>
      <c r="AB38" s="50">
        <v>28</v>
      </c>
      <c r="AC38" s="50">
        <v>29</v>
      </c>
      <c r="AD38" s="50">
        <v>30</v>
      </c>
      <c r="AE38" s="50">
        <v>31</v>
      </c>
      <c r="AF38" s="50">
        <v>32</v>
      </c>
      <c r="AG38" s="52">
        <v>33</v>
      </c>
    </row>
    <row r="39" spans="1:33" s="3" customFormat="1" ht="30" customHeight="1" thickBot="1">
      <c r="A39" s="37" t="s">
        <v>50</v>
      </c>
      <c r="B39" s="53"/>
      <c r="C39" s="53" t="s">
        <v>49</v>
      </c>
      <c r="D39" s="54">
        <v>120</v>
      </c>
      <c r="E39" s="55">
        <v>200</v>
      </c>
      <c r="F39" s="55">
        <v>50</v>
      </c>
      <c r="G39" s="56" t="s">
        <v>73</v>
      </c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4"/>
      <c r="AF39" s="58"/>
      <c r="AG39" s="59"/>
    </row>
    <row r="40" spans="1:33" ht="29.25" customHeight="1">
      <c r="A40" s="38" t="s">
        <v>64</v>
      </c>
      <c r="B40" s="61"/>
      <c r="C40" s="62" t="s">
        <v>48</v>
      </c>
      <c r="D40" s="63">
        <v>0.14000000000000001</v>
      </c>
      <c r="E40" s="64"/>
      <c r="F40" s="64"/>
      <c r="G40" s="64"/>
      <c r="H40" s="64"/>
      <c r="I40" s="64"/>
      <c r="J40" s="65"/>
      <c r="K40" s="65"/>
      <c r="L40" s="65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6">
        <v>288</v>
      </c>
      <c r="AE40" s="67">
        <f>AF40*AD40</f>
        <v>2537.2800000000002</v>
      </c>
      <c r="AF40" s="68">
        <v>8.81</v>
      </c>
      <c r="AG40" s="69">
        <f>AF40*L33</f>
        <v>0</v>
      </c>
    </row>
    <row r="41" spans="1:33" ht="30.75" customHeight="1">
      <c r="A41" s="38" t="s">
        <v>65</v>
      </c>
      <c r="B41" s="57"/>
      <c r="C41" s="62" t="s">
        <v>48</v>
      </c>
      <c r="D41" s="63">
        <v>0.01</v>
      </c>
      <c r="E41" s="64"/>
      <c r="F41" s="64"/>
      <c r="G41" s="64"/>
      <c r="H41" s="64"/>
      <c r="I41" s="64"/>
      <c r="J41" s="65"/>
      <c r="K41" s="65"/>
      <c r="L41" s="65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70">
        <v>197.74</v>
      </c>
      <c r="AE41" s="67">
        <f t="shared" ref="AE41:AE72" si="0">AF41*AD41</f>
        <v>124.5762</v>
      </c>
      <c r="AF41" s="68">
        <v>0.63</v>
      </c>
      <c r="AG41" s="69">
        <f>AF41*L33</f>
        <v>0</v>
      </c>
    </row>
    <row r="42" spans="1:33" ht="27" customHeight="1">
      <c r="A42" s="38" t="s">
        <v>66</v>
      </c>
      <c r="B42" s="57"/>
      <c r="C42" s="62" t="s">
        <v>48</v>
      </c>
      <c r="D42" s="63">
        <v>0.01</v>
      </c>
      <c r="E42" s="64"/>
      <c r="F42" s="64"/>
      <c r="G42" s="64"/>
      <c r="H42" s="64"/>
      <c r="I42" s="64"/>
      <c r="J42" s="65"/>
      <c r="K42" s="65"/>
      <c r="L42" s="65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70">
        <v>200</v>
      </c>
      <c r="AE42" s="67">
        <f t="shared" si="0"/>
        <v>130</v>
      </c>
      <c r="AF42" s="68">
        <v>0.65</v>
      </c>
      <c r="AG42" s="69">
        <f>AF42*L33</f>
        <v>0</v>
      </c>
    </row>
    <row r="43" spans="1:33" ht="29.25" customHeight="1">
      <c r="A43" s="38" t="s">
        <v>74</v>
      </c>
      <c r="B43" s="57"/>
      <c r="C43" s="62" t="s">
        <v>48</v>
      </c>
      <c r="D43" s="63">
        <v>0.01</v>
      </c>
      <c r="E43" s="64"/>
      <c r="F43" s="64"/>
      <c r="G43" s="64"/>
      <c r="H43" s="64"/>
      <c r="I43" s="64"/>
      <c r="J43" s="65"/>
      <c r="K43" s="65"/>
      <c r="L43" s="65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70">
        <v>45</v>
      </c>
      <c r="AE43" s="67">
        <f t="shared" si="0"/>
        <v>28.35</v>
      </c>
      <c r="AF43" s="68">
        <v>0.63</v>
      </c>
      <c r="AG43" s="69">
        <f>AF43*L33</f>
        <v>0</v>
      </c>
    </row>
    <row r="44" spans="1:33" ht="30" customHeight="1">
      <c r="A44" s="38" t="s">
        <v>67</v>
      </c>
      <c r="B44" s="57"/>
      <c r="C44" s="62" t="s">
        <v>48</v>
      </c>
      <c r="D44" s="63">
        <v>0.03</v>
      </c>
      <c r="E44" s="64"/>
      <c r="F44" s="64"/>
      <c r="G44" s="64"/>
      <c r="H44" s="64"/>
      <c r="I44" s="64"/>
      <c r="J44" s="65"/>
      <c r="K44" s="65"/>
      <c r="L44" s="65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70">
        <v>35</v>
      </c>
      <c r="AE44" s="67">
        <f t="shared" si="0"/>
        <v>66.5</v>
      </c>
      <c r="AF44" s="68">
        <v>1.9</v>
      </c>
      <c r="AG44" s="69">
        <f>AF44*L33</f>
        <v>0</v>
      </c>
    </row>
    <row r="45" spans="1:33" ht="30" customHeight="1">
      <c r="A45" s="38" t="s">
        <v>68</v>
      </c>
      <c r="B45" s="57"/>
      <c r="C45" s="62" t="s">
        <v>48</v>
      </c>
      <c r="D45" s="63">
        <v>0.04</v>
      </c>
      <c r="E45" s="64"/>
      <c r="F45" s="64"/>
      <c r="G45" s="64"/>
      <c r="H45" s="64"/>
      <c r="I45" s="64"/>
      <c r="J45" s="65"/>
      <c r="K45" s="65"/>
      <c r="L45" s="65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70">
        <v>60</v>
      </c>
      <c r="AE45" s="67">
        <f t="shared" si="0"/>
        <v>150</v>
      </c>
      <c r="AF45" s="68">
        <v>2.5</v>
      </c>
      <c r="AG45" s="69">
        <f>AF45*L33</f>
        <v>0</v>
      </c>
    </row>
    <row r="46" spans="1:33" ht="29.25" customHeight="1">
      <c r="A46" s="38" t="s">
        <v>75</v>
      </c>
      <c r="B46" s="57"/>
      <c r="C46" s="62" t="s">
        <v>48</v>
      </c>
      <c r="D46" s="63">
        <v>4.0000000000000001E-3</v>
      </c>
      <c r="E46" s="64"/>
      <c r="F46" s="64"/>
      <c r="G46" s="64"/>
      <c r="H46" s="64"/>
      <c r="I46" s="64"/>
      <c r="J46" s="65"/>
      <c r="K46" s="65"/>
      <c r="L46" s="65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70">
        <v>500</v>
      </c>
      <c r="AE46" s="67">
        <f t="shared" si="0"/>
        <v>125</v>
      </c>
      <c r="AF46" s="68">
        <v>0.25</v>
      </c>
      <c r="AG46" s="69">
        <f>AF46*L33</f>
        <v>0</v>
      </c>
    </row>
    <row r="47" spans="1:33" ht="30" customHeight="1">
      <c r="A47" s="38" t="s">
        <v>76</v>
      </c>
      <c r="B47" s="57"/>
      <c r="C47" s="62" t="s">
        <v>48</v>
      </c>
      <c r="D47" s="63">
        <v>1.6E-2</v>
      </c>
      <c r="E47" s="64"/>
      <c r="F47" s="64"/>
      <c r="G47" s="64"/>
      <c r="H47" s="64"/>
      <c r="I47" s="64"/>
      <c r="J47" s="65"/>
      <c r="K47" s="65"/>
      <c r="L47" s="65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70">
        <v>178</v>
      </c>
      <c r="AE47" s="67">
        <f t="shared" si="0"/>
        <v>178</v>
      </c>
      <c r="AF47" s="68">
        <v>1</v>
      </c>
      <c r="AG47" s="69">
        <f>AF47*L33</f>
        <v>0</v>
      </c>
    </row>
    <row r="48" spans="1:33" ht="30" customHeight="1">
      <c r="A48" s="38" t="s">
        <v>71</v>
      </c>
      <c r="B48" s="57"/>
      <c r="C48" s="62" t="s">
        <v>48</v>
      </c>
      <c r="D48" s="63"/>
      <c r="E48" s="64">
        <v>7.0000000000000007E-2</v>
      </c>
      <c r="F48" s="64"/>
      <c r="G48" s="64"/>
      <c r="H48" s="64"/>
      <c r="I48" s="64"/>
      <c r="J48" s="65"/>
      <c r="K48" s="65"/>
      <c r="L48" s="65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70">
        <v>135</v>
      </c>
      <c r="AE48" s="67">
        <f t="shared" si="0"/>
        <v>594</v>
      </c>
      <c r="AF48" s="68">
        <v>4.4000000000000004</v>
      </c>
      <c r="AG48" s="69">
        <f>AF48*L33</f>
        <v>0</v>
      </c>
    </row>
    <row r="49" spans="1:33" ht="30" customHeight="1">
      <c r="A49" s="38" t="s">
        <v>77</v>
      </c>
      <c r="B49" s="57"/>
      <c r="C49" s="62" t="s">
        <v>48</v>
      </c>
      <c r="D49" s="63"/>
      <c r="E49" s="64">
        <v>0.01</v>
      </c>
      <c r="F49" s="64"/>
      <c r="G49" s="64"/>
      <c r="H49" s="64"/>
      <c r="I49" s="64"/>
      <c r="J49" s="65"/>
      <c r="K49" s="65"/>
      <c r="L49" s="65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70">
        <v>450</v>
      </c>
      <c r="AE49" s="67">
        <f t="shared" si="0"/>
        <v>283.5</v>
      </c>
      <c r="AF49" s="68">
        <v>0.63</v>
      </c>
      <c r="AG49" s="69">
        <f>AF49*L33</f>
        <v>0</v>
      </c>
    </row>
    <row r="50" spans="1:33" ht="30.75" customHeight="1">
      <c r="A50" s="38" t="s">
        <v>54</v>
      </c>
      <c r="B50" s="57"/>
      <c r="C50" s="62" t="s">
        <v>48</v>
      </c>
      <c r="D50" s="63"/>
      <c r="E50" s="64">
        <v>3.0000000000000001E-3</v>
      </c>
      <c r="F50" s="64"/>
      <c r="G50" s="64"/>
      <c r="H50" s="64"/>
      <c r="I50" s="64"/>
      <c r="J50" s="65"/>
      <c r="K50" s="65"/>
      <c r="L50" s="65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70">
        <v>25</v>
      </c>
      <c r="AE50" s="67">
        <f t="shared" si="0"/>
        <v>4.75</v>
      </c>
      <c r="AF50" s="68">
        <v>0.19</v>
      </c>
      <c r="AG50" s="69">
        <f>AF50*L33</f>
        <v>0</v>
      </c>
    </row>
    <row r="51" spans="1:33" ht="29.25" customHeight="1">
      <c r="A51" s="38" t="s">
        <v>62</v>
      </c>
      <c r="B51" s="57"/>
      <c r="C51" s="62" t="s">
        <v>48</v>
      </c>
      <c r="D51" s="63"/>
      <c r="E51" s="64"/>
      <c r="F51" s="64">
        <v>0.05</v>
      </c>
      <c r="G51" s="64"/>
      <c r="H51" s="64"/>
      <c r="I51" s="64"/>
      <c r="J51" s="65"/>
      <c r="K51" s="65"/>
      <c r="L51" s="65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70">
        <v>54</v>
      </c>
      <c r="AE51" s="67">
        <f t="shared" si="0"/>
        <v>170.1</v>
      </c>
      <c r="AF51" s="68">
        <v>3.15</v>
      </c>
      <c r="AG51" s="69">
        <f>AF51*L33</f>
        <v>0</v>
      </c>
    </row>
    <row r="52" spans="1:33" ht="25.5" customHeight="1">
      <c r="A52" s="38" t="s">
        <v>78</v>
      </c>
      <c r="B52" s="57"/>
      <c r="C52" s="62" t="s">
        <v>48</v>
      </c>
      <c r="D52" s="63"/>
      <c r="E52" s="64"/>
      <c r="F52" s="64"/>
      <c r="G52" s="64">
        <v>0.02</v>
      </c>
      <c r="H52" s="64"/>
      <c r="I52" s="64"/>
      <c r="J52" s="65"/>
      <c r="K52" s="65"/>
      <c r="L52" s="65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70">
        <v>350</v>
      </c>
      <c r="AE52" s="67">
        <f t="shared" si="0"/>
        <v>441</v>
      </c>
      <c r="AF52" s="192">
        <v>1.26</v>
      </c>
      <c r="AG52" s="69">
        <f>AF52*L33</f>
        <v>0</v>
      </c>
    </row>
    <row r="53" spans="1:33" ht="27" customHeight="1">
      <c r="A53" s="38" t="s">
        <v>53</v>
      </c>
      <c r="B53" s="57"/>
      <c r="C53" s="62" t="s">
        <v>48</v>
      </c>
      <c r="D53" s="63"/>
      <c r="E53" s="64"/>
      <c r="F53" s="64"/>
      <c r="G53" s="64">
        <v>2.5000000000000001E-2</v>
      </c>
      <c r="H53" s="64"/>
      <c r="I53" s="64"/>
      <c r="J53" s="65"/>
      <c r="K53" s="65"/>
      <c r="L53" s="65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70">
        <v>110</v>
      </c>
      <c r="AE53" s="67">
        <f t="shared" si="0"/>
        <v>173.8</v>
      </c>
      <c r="AF53" s="68">
        <v>1.58</v>
      </c>
      <c r="AG53" s="69">
        <f>AF53*L33</f>
        <v>0</v>
      </c>
    </row>
    <row r="54" spans="1:33" ht="27" customHeight="1">
      <c r="A54" s="60"/>
      <c r="B54" s="57"/>
      <c r="C54" s="62" t="s">
        <v>48</v>
      </c>
      <c r="D54" s="63"/>
      <c r="E54" s="64"/>
      <c r="F54" s="64"/>
      <c r="G54" s="64"/>
      <c r="H54" s="64"/>
      <c r="I54" s="64"/>
      <c r="J54" s="65"/>
      <c r="K54" s="65"/>
      <c r="L54" s="65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70"/>
      <c r="AE54" s="67">
        <f t="shared" si="0"/>
        <v>0</v>
      </c>
      <c r="AF54" s="68"/>
      <c r="AG54" s="69">
        <f>AF54*L33</f>
        <v>0</v>
      </c>
    </row>
    <row r="55" spans="1:33" ht="27" customHeight="1">
      <c r="A55" s="60"/>
      <c r="B55" s="57"/>
      <c r="C55" s="62" t="s">
        <v>48</v>
      </c>
      <c r="D55" s="63"/>
      <c r="E55" s="64"/>
      <c r="F55" s="64"/>
      <c r="G55" s="64"/>
      <c r="H55" s="64"/>
      <c r="I55" s="64"/>
      <c r="J55" s="65"/>
      <c r="K55" s="65"/>
      <c r="L55" s="65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70"/>
      <c r="AE55" s="67">
        <f t="shared" si="0"/>
        <v>0</v>
      </c>
      <c r="AF55" s="68"/>
      <c r="AG55" s="69"/>
    </row>
    <row r="56" spans="1:33" ht="27" customHeight="1">
      <c r="A56" s="60"/>
      <c r="B56" s="57"/>
      <c r="C56" s="62" t="s">
        <v>48</v>
      </c>
      <c r="D56" s="63"/>
      <c r="E56" s="64"/>
      <c r="F56" s="64"/>
      <c r="G56" s="64"/>
      <c r="H56" s="64"/>
      <c r="I56" s="64"/>
      <c r="J56" s="65"/>
      <c r="K56" s="65"/>
      <c r="L56" s="65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70"/>
      <c r="AE56" s="67">
        <f t="shared" si="0"/>
        <v>0</v>
      </c>
      <c r="AF56" s="68"/>
      <c r="AG56" s="69"/>
    </row>
    <row r="57" spans="1:33" ht="27.75" customHeight="1">
      <c r="A57" s="60"/>
      <c r="B57" s="57"/>
      <c r="C57" s="62" t="s">
        <v>48</v>
      </c>
      <c r="D57" s="63"/>
      <c r="E57" s="64"/>
      <c r="F57" s="64"/>
      <c r="G57" s="64"/>
      <c r="H57" s="64"/>
      <c r="I57" s="64"/>
      <c r="J57" s="65"/>
      <c r="K57" s="65"/>
      <c r="L57" s="65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70"/>
      <c r="AE57" s="67">
        <f t="shared" si="0"/>
        <v>0</v>
      </c>
      <c r="AF57" s="68"/>
      <c r="AG57" s="69">
        <f>AF57*L33</f>
        <v>0</v>
      </c>
    </row>
    <row r="58" spans="1:33" ht="27.75" customHeight="1">
      <c r="A58" s="60"/>
      <c r="B58" s="57"/>
      <c r="C58" s="62" t="s">
        <v>48</v>
      </c>
      <c r="D58" s="63"/>
      <c r="E58" s="64"/>
      <c r="F58" s="64"/>
      <c r="G58" s="64"/>
      <c r="H58" s="64"/>
      <c r="I58" s="64"/>
      <c r="J58" s="65"/>
      <c r="K58" s="65"/>
      <c r="L58" s="65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70"/>
      <c r="AE58" s="67">
        <f t="shared" si="0"/>
        <v>0</v>
      </c>
      <c r="AF58" s="68"/>
      <c r="AG58" s="69"/>
    </row>
    <row r="59" spans="1:33" ht="27.75" customHeight="1">
      <c r="A59" s="60"/>
      <c r="B59" s="57"/>
      <c r="C59" s="62" t="s">
        <v>48</v>
      </c>
      <c r="D59" s="63"/>
      <c r="E59" s="64"/>
      <c r="F59" s="64"/>
      <c r="G59" s="64"/>
      <c r="H59" s="64"/>
      <c r="I59" s="64"/>
      <c r="J59" s="65"/>
      <c r="K59" s="65"/>
      <c r="L59" s="65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70"/>
      <c r="AE59" s="67">
        <f t="shared" si="0"/>
        <v>0</v>
      </c>
      <c r="AF59" s="68"/>
      <c r="AG59" s="69"/>
    </row>
    <row r="60" spans="1:33" ht="27.75" customHeight="1">
      <c r="A60" s="60"/>
      <c r="B60" s="57"/>
      <c r="C60" s="62" t="s">
        <v>48</v>
      </c>
      <c r="D60" s="63"/>
      <c r="E60" s="64"/>
      <c r="F60" s="64"/>
      <c r="G60" s="64"/>
      <c r="H60" s="64"/>
      <c r="I60" s="64"/>
      <c r="J60" s="65"/>
      <c r="K60" s="65"/>
      <c r="L60" s="65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70"/>
      <c r="AE60" s="67">
        <f t="shared" si="0"/>
        <v>0</v>
      </c>
      <c r="AF60" s="68"/>
      <c r="AG60" s="69"/>
    </row>
    <row r="61" spans="1:33" ht="27.75" customHeight="1">
      <c r="A61" s="60"/>
      <c r="B61" s="57"/>
      <c r="C61" s="62" t="s">
        <v>48</v>
      </c>
      <c r="D61" s="63"/>
      <c r="E61" s="64"/>
      <c r="F61" s="64"/>
      <c r="G61" s="64"/>
      <c r="H61" s="64"/>
      <c r="I61" s="64"/>
      <c r="J61" s="65"/>
      <c r="K61" s="65"/>
      <c r="L61" s="65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70"/>
      <c r="AE61" s="67">
        <f t="shared" si="0"/>
        <v>0</v>
      </c>
      <c r="AF61" s="68"/>
      <c r="AG61" s="69"/>
    </row>
    <row r="62" spans="1:33" ht="27.75" customHeight="1">
      <c r="A62" s="60"/>
      <c r="B62" s="57"/>
      <c r="C62" s="62" t="s">
        <v>48</v>
      </c>
      <c r="D62" s="63"/>
      <c r="E62" s="64"/>
      <c r="F62" s="64"/>
      <c r="G62" s="64"/>
      <c r="H62" s="64"/>
      <c r="I62" s="64"/>
      <c r="J62" s="65"/>
      <c r="K62" s="65"/>
      <c r="L62" s="65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70"/>
      <c r="AE62" s="67">
        <f t="shared" si="0"/>
        <v>0</v>
      </c>
      <c r="AF62" s="68"/>
      <c r="AG62" s="69"/>
    </row>
    <row r="63" spans="1:33" ht="27.75" customHeight="1">
      <c r="A63" s="60"/>
      <c r="B63" s="57"/>
      <c r="C63" s="62" t="s">
        <v>48</v>
      </c>
      <c r="D63" s="63"/>
      <c r="E63" s="64"/>
      <c r="F63" s="64"/>
      <c r="G63" s="64"/>
      <c r="H63" s="64"/>
      <c r="I63" s="64"/>
      <c r="J63" s="65"/>
      <c r="K63" s="65"/>
      <c r="L63" s="65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70"/>
      <c r="AE63" s="67">
        <f t="shared" si="0"/>
        <v>0</v>
      </c>
      <c r="AF63" s="68"/>
      <c r="AG63" s="69"/>
    </row>
    <row r="64" spans="1:33" ht="27.75" customHeight="1">
      <c r="A64" s="60"/>
      <c r="B64" s="57"/>
      <c r="C64" s="62" t="s">
        <v>48</v>
      </c>
      <c r="D64" s="63"/>
      <c r="E64" s="64"/>
      <c r="F64" s="64"/>
      <c r="G64" s="64"/>
      <c r="H64" s="64"/>
      <c r="I64" s="64"/>
      <c r="J64" s="65"/>
      <c r="K64" s="65"/>
      <c r="L64" s="65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70"/>
      <c r="AE64" s="67">
        <f t="shared" si="0"/>
        <v>0</v>
      </c>
      <c r="AF64" s="68"/>
      <c r="AG64" s="69"/>
    </row>
    <row r="65" spans="1:33" ht="27.75" customHeight="1">
      <c r="A65" s="60"/>
      <c r="B65" s="57"/>
      <c r="C65" s="62" t="s">
        <v>48</v>
      </c>
      <c r="D65" s="63"/>
      <c r="E65" s="64"/>
      <c r="F65" s="64"/>
      <c r="G65" s="64"/>
      <c r="H65" s="64"/>
      <c r="I65" s="64"/>
      <c r="J65" s="65"/>
      <c r="K65" s="65"/>
      <c r="L65" s="65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70"/>
      <c r="AE65" s="67">
        <f t="shared" si="0"/>
        <v>0</v>
      </c>
      <c r="AF65" s="68"/>
      <c r="AG65" s="69"/>
    </row>
    <row r="66" spans="1:33" ht="27" customHeight="1">
      <c r="A66" s="60"/>
      <c r="B66" s="57"/>
      <c r="C66" s="62" t="s">
        <v>48</v>
      </c>
      <c r="D66" s="63"/>
      <c r="E66" s="64"/>
      <c r="F66" s="64"/>
      <c r="G66" s="64"/>
      <c r="H66" s="64"/>
      <c r="I66" s="64"/>
      <c r="J66" s="65"/>
      <c r="K66" s="65"/>
      <c r="L66" s="65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70"/>
      <c r="AE66" s="67">
        <f t="shared" si="0"/>
        <v>0</v>
      </c>
      <c r="AF66" s="68"/>
      <c r="AG66" s="69">
        <f>AF66*L33</f>
        <v>0</v>
      </c>
    </row>
    <row r="67" spans="1:33" ht="26.25" customHeight="1">
      <c r="A67" s="60"/>
      <c r="B67" s="57"/>
      <c r="C67" s="62" t="s">
        <v>48</v>
      </c>
      <c r="D67" s="63"/>
      <c r="E67" s="64"/>
      <c r="F67" s="64"/>
      <c r="G67" s="64"/>
      <c r="H67" s="64"/>
      <c r="I67" s="64"/>
      <c r="J67" s="65"/>
      <c r="K67" s="65"/>
      <c r="L67" s="65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70"/>
      <c r="AE67" s="67">
        <f t="shared" si="0"/>
        <v>0</v>
      </c>
      <c r="AF67" s="68"/>
      <c r="AG67" s="69">
        <f>AF67*L33</f>
        <v>0</v>
      </c>
    </row>
    <row r="68" spans="1:33" ht="30" customHeight="1">
      <c r="A68" s="60"/>
      <c r="B68" s="57"/>
      <c r="C68" s="62" t="s">
        <v>48</v>
      </c>
      <c r="D68" s="63"/>
      <c r="E68" s="64"/>
      <c r="F68" s="64"/>
      <c r="G68" s="64"/>
      <c r="H68" s="64"/>
      <c r="I68" s="64"/>
      <c r="J68" s="65"/>
      <c r="K68" s="65"/>
      <c r="L68" s="65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70"/>
      <c r="AE68" s="67">
        <f t="shared" si="0"/>
        <v>0</v>
      </c>
      <c r="AF68" s="68"/>
      <c r="AG68" s="69">
        <f>AF68*L33</f>
        <v>0</v>
      </c>
    </row>
    <row r="69" spans="1:33" ht="30" customHeight="1">
      <c r="A69" s="60"/>
      <c r="B69" s="57"/>
      <c r="C69" s="62" t="s">
        <v>48</v>
      </c>
      <c r="D69" s="63"/>
      <c r="E69" s="64"/>
      <c r="F69" s="64"/>
      <c r="G69" s="64"/>
      <c r="H69" s="64"/>
      <c r="I69" s="64"/>
      <c r="J69" s="65"/>
      <c r="K69" s="65"/>
      <c r="L69" s="65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191"/>
      <c r="AE69" s="67">
        <f t="shared" si="0"/>
        <v>0</v>
      </c>
      <c r="AF69" s="68"/>
      <c r="AG69" s="69"/>
    </row>
    <row r="70" spans="1:33" ht="30" customHeight="1">
      <c r="A70" s="60"/>
      <c r="B70" s="57"/>
      <c r="C70" s="62" t="s">
        <v>48</v>
      </c>
      <c r="D70" s="63"/>
      <c r="E70" s="64"/>
      <c r="F70" s="64"/>
      <c r="G70" s="64"/>
      <c r="H70" s="64"/>
      <c r="I70" s="64"/>
      <c r="J70" s="65"/>
      <c r="K70" s="65"/>
      <c r="L70" s="65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191"/>
      <c r="AE70" s="67">
        <f t="shared" si="0"/>
        <v>0</v>
      </c>
      <c r="AF70" s="68"/>
      <c r="AG70" s="69"/>
    </row>
    <row r="71" spans="1:33" ht="35.25" customHeight="1">
      <c r="A71" s="60"/>
      <c r="B71" s="57"/>
      <c r="C71" s="62" t="s">
        <v>48</v>
      </c>
      <c r="D71" s="63"/>
      <c r="E71" s="64"/>
      <c r="F71" s="64"/>
      <c r="G71" s="64"/>
      <c r="H71" s="64"/>
      <c r="I71" s="64"/>
      <c r="J71" s="65"/>
      <c r="K71" s="65"/>
      <c r="L71" s="65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71"/>
      <c r="AE71" s="67">
        <f t="shared" si="0"/>
        <v>0</v>
      </c>
      <c r="AF71" s="68"/>
      <c r="AG71" s="69">
        <f>AF71*L33</f>
        <v>0</v>
      </c>
    </row>
    <row r="72" spans="1:33" ht="34.5" customHeight="1" thickBot="1">
      <c r="A72" s="60"/>
      <c r="B72" s="57"/>
      <c r="C72" s="62" t="s">
        <v>48</v>
      </c>
      <c r="D72" s="63"/>
      <c r="E72" s="64"/>
      <c r="F72" s="64"/>
      <c r="G72" s="64"/>
      <c r="H72" s="64"/>
      <c r="I72" s="64"/>
      <c r="J72" s="65"/>
      <c r="K72" s="65"/>
      <c r="L72" s="65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71"/>
      <c r="AE72" s="67">
        <f t="shared" si="0"/>
        <v>0</v>
      </c>
      <c r="AF72" s="68">
        <f t="shared" ref="AF72:AF79" si="1">SUM(D72:AC72)</f>
        <v>0</v>
      </c>
      <c r="AG72" s="69">
        <f>AF72*L33</f>
        <v>0</v>
      </c>
    </row>
    <row r="73" spans="1:33" ht="22.5" hidden="1" customHeight="1">
      <c r="A73" s="60"/>
      <c r="B73" s="57"/>
      <c r="C73" s="62" t="s">
        <v>41</v>
      </c>
      <c r="D73" s="63"/>
      <c r="E73" s="64"/>
      <c r="F73" s="64"/>
      <c r="G73" s="64"/>
      <c r="H73" s="64"/>
      <c r="I73" s="64"/>
      <c r="J73" s="65"/>
      <c r="K73" s="65"/>
      <c r="L73" s="65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71"/>
      <c r="AE73" s="67">
        <f>AD73*AF73*L33</f>
        <v>0</v>
      </c>
      <c r="AF73" s="68">
        <f t="shared" si="1"/>
        <v>0</v>
      </c>
      <c r="AG73" s="69">
        <f>AF73*L33</f>
        <v>0</v>
      </c>
    </row>
    <row r="74" spans="1:33" ht="22.5" hidden="1" customHeight="1">
      <c r="A74" s="60"/>
      <c r="B74" s="57"/>
      <c r="C74" s="62" t="s">
        <v>41</v>
      </c>
      <c r="D74" s="63"/>
      <c r="E74" s="64"/>
      <c r="F74" s="64"/>
      <c r="G74" s="64"/>
      <c r="H74" s="64"/>
      <c r="I74" s="64"/>
      <c r="J74" s="65"/>
      <c r="K74" s="65"/>
      <c r="L74" s="65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71"/>
      <c r="AE74" s="67">
        <f>AD74*AF74*L33</f>
        <v>0</v>
      </c>
      <c r="AF74" s="68">
        <f t="shared" si="1"/>
        <v>0</v>
      </c>
      <c r="AG74" s="69">
        <f>AF74*L33</f>
        <v>0</v>
      </c>
    </row>
    <row r="75" spans="1:33" ht="22.5" hidden="1" customHeight="1">
      <c r="A75" s="60"/>
      <c r="B75" s="57"/>
      <c r="C75" s="62" t="s">
        <v>41</v>
      </c>
      <c r="D75" s="63"/>
      <c r="E75" s="64"/>
      <c r="F75" s="64"/>
      <c r="G75" s="64"/>
      <c r="H75" s="64"/>
      <c r="I75" s="64"/>
      <c r="J75" s="65"/>
      <c r="K75" s="65"/>
      <c r="L75" s="65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71"/>
      <c r="AE75" s="67">
        <f>AD75*AF75*L33</f>
        <v>0</v>
      </c>
      <c r="AF75" s="68">
        <f t="shared" si="1"/>
        <v>0</v>
      </c>
      <c r="AG75" s="69">
        <f>AF75*L33</f>
        <v>0</v>
      </c>
    </row>
    <row r="76" spans="1:33" ht="22.5" hidden="1" customHeight="1">
      <c r="A76" s="72"/>
      <c r="B76" s="72"/>
      <c r="C76" s="62" t="s">
        <v>41</v>
      </c>
      <c r="D76" s="72"/>
      <c r="E76" s="72"/>
      <c r="F76" s="72"/>
      <c r="G76" s="72"/>
      <c r="H76" s="72"/>
      <c r="I76" s="72"/>
      <c r="J76" s="72"/>
      <c r="K76" s="65"/>
      <c r="L76" s="65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71"/>
      <c r="AE76" s="67">
        <f>AD76*AF76*L33</f>
        <v>0</v>
      </c>
      <c r="AF76" s="68">
        <f t="shared" si="1"/>
        <v>0</v>
      </c>
      <c r="AG76" s="69">
        <f>AF76*L33</f>
        <v>0</v>
      </c>
    </row>
    <row r="77" spans="1:33" ht="22.5" hidden="1" customHeight="1">
      <c r="A77" s="60"/>
      <c r="B77" s="57"/>
      <c r="C77" s="62" t="s">
        <v>41</v>
      </c>
      <c r="D77" s="63"/>
      <c r="E77" s="64"/>
      <c r="F77" s="64"/>
      <c r="G77" s="64"/>
      <c r="H77" s="64"/>
      <c r="I77" s="64"/>
      <c r="J77" s="65"/>
      <c r="K77" s="65"/>
      <c r="L77" s="65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71"/>
      <c r="AE77" s="67">
        <f>AD77*AF77*L33</f>
        <v>0</v>
      </c>
      <c r="AF77" s="68">
        <f t="shared" si="1"/>
        <v>0</v>
      </c>
      <c r="AG77" s="69">
        <f>AF77*L33</f>
        <v>0</v>
      </c>
    </row>
    <row r="78" spans="1:33" ht="22.5" hidden="1" customHeight="1">
      <c r="A78" s="60"/>
      <c r="B78" s="57"/>
      <c r="C78" s="62" t="s">
        <v>41</v>
      </c>
      <c r="D78" s="63"/>
      <c r="E78" s="64"/>
      <c r="F78" s="64"/>
      <c r="G78" s="64"/>
      <c r="H78" s="64"/>
      <c r="I78" s="64"/>
      <c r="J78" s="65"/>
      <c r="K78" s="65"/>
      <c r="L78" s="65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71"/>
      <c r="AE78" s="67">
        <f>AD78*AF78*L33</f>
        <v>0</v>
      </c>
      <c r="AF78" s="68">
        <f t="shared" si="1"/>
        <v>0</v>
      </c>
      <c r="AG78" s="69">
        <f>AF78*L33</f>
        <v>0</v>
      </c>
    </row>
    <row r="79" spans="1:33" ht="22.5" hidden="1" customHeight="1" thickBot="1">
      <c r="A79" s="73"/>
      <c r="B79" s="74"/>
      <c r="C79" s="62" t="s">
        <v>41</v>
      </c>
      <c r="D79" s="75"/>
      <c r="E79" s="76"/>
      <c r="F79" s="76"/>
      <c r="G79" s="76"/>
      <c r="H79" s="76"/>
      <c r="I79" s="76"/>
      <c r="J79" s="77"/>
      <c r="K79" s="77"/>
      <c r="L79" s="77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8"/>
      <c r="AE79" s="67">
        <f>AD79*AF79*L33</f>
        <v>0</v>
      </c>
      <c r="AF79" s="68">
        <f t="shared" si="1"/>
        <v>0</v>
      </c>
      <c r="AG79" s="69">
        <f>AF79*L33</f>
        <v>0</v>
      </c>
    </row>
    <row r="80" spans="1:33" ht="54.75" customHeight="1">
      <c r="A80" s="237" t="s">
        <v>6</v>
      </c>
      <c r="B80" s="238"/>
      <c r="C80" s="239"/>
      <c r="D80" s="239"/>
      <c r="E80" s="79"/>
      <c r="F80" s="276" t="s">
        <v>61</v>
      </c>
      <c r="G80" s="276"/>
      <c r="H80" s="276"/>
      <c r="I80" s="277"/>
      <c r="J80" s="80"/>
      <c r="K80" s="81"/>
      <c r="L80" s="244" t="s">
        <v>5</v>
      </c>
      <c r="M80" s="244"/>
      <c r="N80" s="244"/>
      <c r="O80" s="244"/>
      <c r="P80" s="244"/>
      <c r="Q80" s="298" t="s">
        <v>60</v>
      </c>
      <c r="R80" s="298"/>
      <c r="S80" s="298"/>
      <c r="T80" s="298"/>
      <c r="U80" s="298"/>
      <c r="V80" s="79"/>
      <c r="W80" s="80"/>
      <c r="X80" s="80"/>
      <c r="Y80" s="80"/>
      <c r="Z80" s="80"/>
      <c r="AA80" s="80"/>
      <c r="AB80" s="80"/>
      <c r="AC80" s="80"/>
      <c r="AD80" s="80"/>
      <c r="AE80" s="82">
        <f>SUM(AE40:AE79)</f>
        <v>5006.8562000000011</v>
      </c>
      <c r="AF80" s="80"/>
      <c r="AG80" s="83"/>
    </row>
    <row r="81" spans="1:33" ht="31.5" customHeight="1">
      <c r="A81" s="79"/>
      <c r="B81" s="79"/>
      <c r="C81" s="84" t="s">
        <v>22</v>
      </c>
      <c r="D81" s="79"/>
      <c r="E81" s="79"/>
      <c r="F81" s="240" t="s">
        <v>23</v>
      </c>
      <c r="G81" s="240"/>
      <c r="H81" s="240"/>
      <c r="I81" s="240"/>
      <c r="J81" s="80"/>
      <c r="K81" s="81"/>
      <c r="L81" s="243" t="s">
        <v>22</v>
      </c>
      <c r="M81" s="243"/>
      <c r="N81" s="243"/>
      <c r="O81" s="243"/>
      <c r="P81" s="243"/>
      <c r="Q81" s="240" t="s">
        <v>23</v>
      </c>
      <c r="R81" s="240"/>
      <c r="S81" s="240"/>
      <c r="T81" s="240"/>
      <c r="U81" s="240"/>
      <c r="V81" s="79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3"/>
    </row>
    <row r="82" spans="1:33" ht="30" customHeight="1">
      <c r="A82" s="84"/>
      <c r="B82" s="84"/>
      <c r="C82" s="84"/>
      <c r="D82" s="80"/>
      <c r="E82" s="236"/>
      <c r="F82" s="236"/>
      <c r="G82" s="236"/>
      <c r="H82" s="236"/>
      <c r="I82" s="80"/>
      <c r="J82" s="80"/>
      <c r="K82" s="81"/>
      <c r="L82" s="81"/>
      <c r="M82" s="81"/>
      <c r="N82" s="81"/>
      <c r="O82" s="81"/>
      <c r="P82" s="81"/>
      <c r="Q82" s="81"/>
      <c r="R82" s="81"/>
      <c r="S82" s="81"/>
      <c r="T82" s="79"/>
      <c r="U82" s="79"/>
      <c r="V82" s="79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3"/>
    </row>
    <row r="83" spans="1:33" ht="12.75" customHeight="1">
      <c r="A83" s="84"/>
      <c r="B83" s="84"/>
      <c r="C83" s="84"/>
      <c r="D83" s="83"/>
      <c r="E83" s="83"/>
      <c r="F83" s="83"/>
      <c r="G83" s="85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0"/>
      <c r="AA83" s="80"/>
      <c r="AB83" s="80"/>
      <c r="AC83" s="80"/>
      <c r="AD83" s="80"/>
      <c r="AE83" s="80"/>
      <c r="AF83" s="80"/>
      <c r="AG83" s="83"/>
    </row>
    <row r="84" spans="1:33" ht="28">
      <c r="A84" s="84"/>
      <c r="B84" s="84"/>
      <c r="C84" s="84"/>
      <c r="D84" s="83"/>
      <c r="E84" s="83"/>
      <c r="F84" s="83"/>
      <c r="G84" s="85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</row>
    <row r="85" spans="1:33" ht="28">
      <c r="A85" s="84"/>
      <c r="B85" s="84"/>
      <c r="C85" s="84"/>
      <c r="D85" s="83"/>
      <c r="E85" s="83"/>
      <c r="F85" s="83"/>
      <c r="G85" s="85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</row>
    <row r="86" spans="1:33" ht="28">
      <c r="A86" s="84"/>
      <c r="B86" s="84"/>
      <c r="C86" s="84"/>
      <c r="D86" s="83"/>
      <c r="E86" s="83"/>
      <c r="F86" s="83"/>
      <c r="G86" s="85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ht="28">
      <c r="A87" s="84"/>
      <c r="B87" s="84"/>
      <c r="C87" s="84"/>
      <c r="D87" s="83"/>
      <c r="E87" s="83"/>
      <c r="F87" s="83"/>
      <c r="G87" s="86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28">
      <c r="A88" s="84"/>
      <c r="B88" s="84"/>
      <c r="C88" s="84"/>
      <c r="D88" s="83"/>
      <c r="E88" s="83"/>
      <c r="F88" s="83"/>
      <c r="G88" s="86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8">
      <c r="A89" s="84"/>
      <c r="B89" s="84"/>
      <c r="C89" s="84"/>
      <c r="D89" s="83"/>
      <c r="E89" s="83"/>
      <c r="F89" s="83"/>
      <c r="G89" s="86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>
      <c r="A90" s="4"/>
      <c r="B90" s="4"/>
      <c r="C90" s="4"/>
      <c r="D90" s="9"/>
      <c r="E90" s="9"/>
      <c r="F90" s="9"/>
      <c r="G90" s="6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1:33">
      <c r="A91" s="4"/>
      <c r="B91" s="4"/>
      <c r="C91" s="4"/>
      <c r="D91" s="9"/>
      <c r="E91" s="9"/>
      <c r="F91" s="9"/>
      <c r="G91" s="6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1:33">
      <c r="A92" s="4"/>
      <c r="B92" s="4"/>
      <c r="C92" s="4"/>
      <c r="D92" s="9"/>
      <c r="E92" s="9"/>
      <c r="F92" s="9"/>
      <c r="G92" s="6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>
      <c r="A93" s="4"/>
      <c r="B93" s="4"/>
      <c r="C93" s="4"/>
      <c r="D93" s="9"/>
      <c r="E93" s="9"/>
      <c r="F93" s="9"/>
      <c r="G93" s="6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>
      <c r="A94" s="4"/>
      <c r="B94" s="4"/>
      <c r="C94" s="4"/>
      <c r="D94" s="9"/>
      <c r="E94" s="9"/>
      <c r="F94" s="9"/>
      <c r="G94" s="6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>
      <c r="A95" s="4"/>
      <c r="B95" s="4"/>
      <c r="C95" s="4"/>
      <c r="D95" s="9"/>
      <c r="E95" s="9"/>
      <c r="F95" s="9"/>
      <c r="G95" s="6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>
      <c r="A96" s="4"/>
      <c r="B96" s="4"/>
      <c r="C96" s="4"/>
      <c r="D96" s="9"/>
      <c r="E96" s="9"/>
      <c r="F96" s="9"/>
      <c r="G96" s="6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:33">
      <c r="A97" s="4"/>
      <c r="B97" s="4"/>
      <c r="C97" s="4"/>
      <c r="D97" s="9"/>
      <c r="E97" s="9"/>
      <c r="F97" s="9"/>
      <c r="G97" s="6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>
      <c r="A98" s="4"/>
      <c r="B98" s="4"/>
      <c r="C98" s="4"/>
      <c r="D98" s="9"/>
      <c r="E98" s="9"/>
      <c r="F98" s="9"/>
      <c r="G98" s="6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>
      <c r="A99" s="4"/>
      <c r="B99" s="4"/>
      <c r="C99" s="4"/>
      <c r="D99" s="9"/>
      <c r="E99" s="9"/>
      <c r="F99" s="9"/>
      <c r="G99" s="6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>
      <c r="A100" s="4"/>
      <c r="B100" s="4"/>
      <c r="C100" s="4"/>
      <c r="D100" s="9"/>
      <c r="E100" s="9"/>
      <c r="F100" s="9"/>
      <c r="G100" s="6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>
      <c r="A101" s="4"/>
      <c r="B101" s="4"/>
      <c r="C101" s="4"/>
      <c r="D101" s="9"/>
      <c r="E101" s="9"/>
      <c r="F101" s="9"/>
      <c r="G101" s="6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4"/>
      <c r="B102" s="4"/>
      <c r="C102" s="4"/>
      <c r="D102" s="9"/>
      <c r="E102" s="9"/>
      <c r="F102" s="9"/>
      <c r="G102" s="6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>
      <c r="A103" s="4"/>
      <c r="B103" s="4"/>
      <c r="C103" s="4"/>
      <c r="D103" s="9"/>
      <c r="E103" s="9"/>
      <c r="F103" s="9"/>
      <c r="G103" s="6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>
      <c r="A104" s="4"/>
      <c r="B104" s="4"/>
      <c r="C104" s="4"/>
      <c r="D104" s="9"/>
      <c r="E104" s="9"/>
      <c r="F104" s="9"/>
      <c r="G104" s="6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>
      <c r="A105" s="2"/>
      <c r="B105" s="2"/>
      <c r="C105" s="2"/>
      <c r="D105" s="1"/>
      <c r="E105" s="1"/>
      <c r="F105" s="1"/>
      <c r="G105" s="7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>
      <c r="A106" s="2"/>
      <c r="B106" s="2"/>
      <c r="C106" s="2"/>
      <c r="D106" s="1"/>
      <c r="E106" s="1"/>
      <c r="F106" s="1"/>
      <c r="G106" s="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2"/>
      <c r="B107" s="2"/>
      <c r="C107" s="2"/>
      <c r="D107" s="1"/>
      <c r="E107" s="1"/>
      <c r="F107" s="1"/>
      <c r="G107" s="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2"/>
      <c r="B108" s="2"/>
      <c r="C108" s="2"/>
      <c r="D108" s="1"/>
      <c r="E108" s="1"/>
      <c r="F108" s="1"/>
      <c r="G108" s="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2"/>
      <c r="B109" s="2"/>
      <c r="C109" s="2"/>
      <c r="D109" s="1"/>
      <c r="E109" s="1"/>
      <c r="F109" s="1"/>
      <c r="G109" s="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2"/>
      <c r="B110" s="2"/>
      <c r="C110" s="2"/>
      <c r="D110" s="1"/>
      <c r="E110" s="1"/>
      <c r="F110" s="1"/>
      <c r="G110" s="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2"/>
      <c r="B111" s="2"/>
      <c r="C111" s="2"/>
      <c r="D111" s="1"/>
      <c r="E111" s="1"/>
      <c r="F111" s="1"/>
      <c r="G111" s="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2"/>
      <c r="B112" s="2"/>
      <c r="C112" s="2"/>
      <c r="D112" s="1"/>
      <c r="E112" s="1"/>
      <c r="F112" s="1"/>
      <c r="G112" s="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2"/>
      <c r="B113" s="2"/>
      <c r="C113" s="2"/>
      <c r="D113" s="1"/>
      <c r="E113" s="1"/>
      <c r="F113" s="1"/>
      <c r="G113" s="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2"/>
      <c r="B114" s="2"/>
      <c r="C114" s="2"/>
      <c r="D114" s="1"/>
      <c r="E114" s="1"/>
      <c r="F114" s="1"/>
      <c r="G114" s="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2"/>
      <c r="B115" s="2"/>
      <c r="C115" s="2"/>
      <c r="D115" s="1"/>
      <c r="E115" s="1"/>
      <c r="F115" s="1"/>
      <c r="G115" s="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2"/>
      <c r="B116" s="2"/>
      <c r="C116" s="2"/>
      <c r="D116" s="1"/>
      <c r="E116" s="1"/>
      <c r="F116" s="1"/>
      <c r="G116" s="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2"/>
      <c r="B117" s="2"/>
      <c r="C117" s="2"/>
      <c r="D117" s="1"/>
      <c r="E117" s="1"/>
      <c r="F117" s="1"/>
      <c r="G117" s="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2"/>
      <c r="B118" s="2"/>
      <c r="C118" s="2"/>
      <c r="D118" s="1"/>
      <c r="E118" s="1"/>
      <c r="F118" s="1"/>
      <c r="G118" s="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2"/>
      <c r="B119" s="2"/>
      <c r="C119" s="2"/>
      <c r="D119" s="1"/>
      <c r="E119" s="1"/>
      <c r="F119" s="1"/>
      <c r="G119" s="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2"/>
      <c r="B120" s="2"/>
      <c r="C120" s="2"/>
      <c r="D120" s="1"/>
      <c r="E120" s="1"/>
      <c r="F120" s="1"/>
      <c r="G120" s="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2"/>
      <c r="B121" s="2"/>
      <c r="C121" s="2"/>
      <c r="D121" s="1"/>
      <c r="E121" s="1"/>
      <c r="F121" s="1"/>
      <c r="G121" s="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2"/>
      <c r="B122" s="2"/>
      <c r="C122" s="2"/>
      <c r="D122" s="1"/>
      <c r="E122" s="1"/>
      <c r="F122" s="1"/>
      <c r="G122" s="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D123" s="1"/>
      <c r="E123" s="1"/>
      <c r="F123" s="1"/>
      <c r="G123" s="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D124" s="1"/>
      <c r="E124" s="1"/>
      <c r="F124" s="1"/>
      <c r="G124" s="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D125" s="1"/>
      <c r="E125" s="1"/>
      <c r="F125" s="1"/>
      <c r="G125" s="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D126" s="1"/>
      <c r="E126" s="1"/>
      <c r="F126" s="1"/>
      <c r="G126" s="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D127" s="1"/>
      <c r="E127" s="1"/>
      <c r="F127" s="1"/>
      <c r="G127" s="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D128" s="1"/>
      <c r="E128" s="1"/>
      <c r="F128" s="1"/>
      <c r="G128" s="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4:33">
      <c r="D129" s="1"/>
      <c r="E129" s="1"/>
      <c r="F129" s="1"/>
      <c r="G129" s="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4:33">
      <c r="D130" s="1"/>
      <c r="E130" s="1"/>
      <c r="F130" s="1"/>
      <c r="G130" s="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4:33">
      <c r="D131" s="1"/>
      <c r="E131" s="1"/>
      <c r="F131" s="1"/>
      <c r="G131" s="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4:33">
      <c r="D132" s="1"/>
      <c r="E132" s="1"/>
      <c r="F132" s="1"/>
      <c r="G132" s="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4:33">
      <c r="D133" s="1"/>
      <c r="E133" s="1"/>
      <c r="F133" s="1"/>
      <c r="G133" s="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33">
      <c r="D134" s="1"/>
      <c r="E134" s="1"/>
      <c r="F134" s="1"/>
      <c r="G134" s="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4:33">
      <c r="D135" s="1"/>
      <c r="E135" s="1"/>
      <c r="F135" s="1"/>
      <c r="G135" s="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4:33">
      <c r="D136" s="1"/>
      <c r="E136" s="1"/>
      <c r="F136" s="1"/>
      <c r="G136" s="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4:33">
      <c r="D137" s="1"/>
      <c r="E137" s="1"/>
      <c r="F137" s="1"/>
      <c r="G137" s="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4:33">
      <c r="D138" s="1"/>
      <c r="E138" s="1"/>
      <c r="F138" s="1"/>
      <c r="G138" s="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4:33">
      <c r="D139" s="1"/>
      <c r="E139" s="1"/>
      <c r="F139" s="1"/>
      <c r="G139" s="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4:33">
      <c r="D140" s="1"/>
      <c r="E140" s="1"/>
      <c r="F140" s="1"/>
      <c r="G140" s="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4:33">
      <c r="D141" s="1"/>
      <c r="E141" s="1"/>
      <c r="F141" s="1"/>
      <c r="G141" s="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4:33">
      <c r="D142" s="1"/>
      <c r="E142" s="1"/>
      <c r="F142" s="1"/>
      <c r="G142" s="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4:33">
      <c r="D143" s="1"/>
      <c r="E143" s="1"/>
      <c r="F143" s="1"/>
      <c r="G143" s="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4:33">
      <c r="D144" s="1"/>
      <c r="E144" s="1"/>
      <c r="F144" s="1"/>
      <c r="G144" s="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4:33">
      <c r="D145" s="1"/>
      <c r="E145" s="1"/>
      <c r="F145" s="1"/>
      <c r="G145" s="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4:33">
      <c r="D146" s="1"/>
      <c r="E146" s="1"/>
      <c r="F146" s="1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4:33">
      <c r="D147" s="1"/>
      <c r="E147" s="1"/>
      <c r="F147" s="1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4:33">
      <c r="D148" s="1"/>
      <c r="E148" s="1"/>
      <c r="F148" s="1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4:33">
      <c r="D149" s="1"/>
      <c r="E149" s="1"/>
      <c r="F149" s="1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4:33">
      <c r="D150" s="1"/>
      <c r="E150" s="1"/>
      <c r="F150" s="1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4:33">
      <c r="D151" s="1"/>
      <c r="E151" s="1"/>
      <c r="F151" s="1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4:33">
      <c r="D152" s="1"/>
      <c r="E152" s="1"/>
      <c r="F152" s="1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4:33">
      <c r="D153" s="1"/>
      <c r="E153" s="1"/>
      <c r="F153" s="1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4:33">
      <c r="D154" s="1"/>
      <c r="E154" s="1"/>
      <c r="F154" s="1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4:33">
      <c r="D155" s="1"/>
      <c r="E155" s="1"/>
      <c r="F155" s="1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4:33">
      <c r="D156" s="1"/>
      <c r="E156" s="1"/>
      <c r="F156" s="1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4:33">
      <c r="D157" s="1"/>
      <c r="E157" s="1"/>
      <c r="F157" s="1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4:33">
      <c r="D158" s="1"/>
      <c r="E158" s="1"/>
      <c r="F158" s="1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4:33">
      <c r="D159" s="1"/>
      <c r="E159" s="1"/>
      <c r="F159" s="1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4:33">
      <c r="D160" s="1"/>
      <c r="E160" s="1"/>
      <c r="F160" s="1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</sheetData>
  <sheetProtection formatCells="0" formatColumns="0" formatRows="0" deleteRows="0" selectLockedCells="1"/>
  <mergeCells count="74">
    <mergeCell ref="P13:W13"/>
    <mergeCell ref="L81:P81"/>
    <mergeCell ref="L80:P80"/>
    <mergeCell ref="Q81:U81"/>
    <mergeCell ref="V31:AB31"/>
    <mergeCell ref="W30:AB30"/>
    <mergeCell ref="S19:U19"/>
    <mergeCell ref="S23:U23"/>
    <mergeCell ref="S24:U24"/>
    <mergeCell ref="S25:U25"/>
    <mergeCell ref="E82:H82"/>
    <mergeCell ref="F81:I81"/>
    <mergeCell ref="A36:C36"/>
    <mergeCell ref="AF34:AG36"/>
    <mergeCell ref="D35:H35"/>
    <mergeCell ref="I35:M35"/>
    <mergeCell ref="A34:C35"/>
    <mergeCell ref="D34:AE34"/>
    <mergeCell ref="Q80:U80"/>
    <mergeCell ref="A80:B80"/>
    <mergeCell ref="B31:C31"/>
    <mergeCell ref="H33:I33"/>
    <mergeCell ref="J33:K33"/>
    <mergeCell ref="L33:M33"/>
    <mergeCell ref="B32:C32"/>
    <mergeCell ref="D32:E32"/>
    <mergeCell ref="F32:G32"/>
    <mergeCell ref="H32:I32"/>
    <mergeCell ref="D31:E31"/>
    <mergeCell ref="F31:G31"/>
    <mergeCell ref="J31:K31"/>
    <mergeCell ref="L31:M31"/>
    <mergeCell ref="J32:K32"/>
    <mergeCell ref="L32:M32"/>
    <mergeCell ref="AF28:AG28"/>
    <mergeCell ref="AF29:AG30"/>
    <mergeCell ref="B28:C28"/>
    <mergeCell ref="S22:U22"/>
    <mergeCell ref="B29:C29"/>
    <mergeCell ref="D29:E29"/>
    <mergeCell ref="F29:G29"/>
    <mergeCell ref="H29:I29"/>
    <mergeCell ref="J29:K29"/>
    <mergeCell ref="L29:M29"/>
    <mergeCell ref="B3:E3"/>
    <mergeCell ref="G3:K3"/>
    <mergeCell ref="B11:E11"/>
    <mergeCell ref="G11:K11"/>
    <mergeCell ref="S17:U17"/>
    <mergeCell ref="S18:U18"/>
    <mergeCell ref="A14:C27"/>
    <mergeCell ref="D14:E28"/>
    <mergeCell ref="S28:AB28"/>
    <mergeCell ref="J14:K28"/>
    <mergeCell ref="C80:D80"/>
    <mergeCell ref="AF13:AG13"/>
    <mergeCell ref="AF14:AG27"/>
    <mergeCell ref="S15:U15"/>
    <mergeCell ref="S16:U16"/>
    <mergeCell ref="S26:U26"/>
    <mergeCell ref="L14:M28"/>
    <mergeCell ref="B30:C30"/>
    <mergeCell ref="D30:E30"/>
    <mergeCell ref="S20:U20"/>
    <mergeCell ref="S21:U21"/>
    <mergeCell ref="F80:I80"/>
    <mergeCell ref="F14:G28"/>
    <mergeCell ref="H14:I28"/>
    <mergeCell ref="AF12:AG12"/>
    <mergeCell ref="F30:G30"/>
    <mergeCell ref="H30:I30"/>
    <mergeCell ref="J30:K30"/>
    <mergeCell ref="L30:M30"/>
    <mergeCell ref="H31:I31"/>
  </mergeCells>
  <phoneticPr fontId="1" type="noConversion"/>
  <pageMargins left="0.23622047244094491" right="0.23622047244094491" top="0" bottom="0" header="0.31496062992125984" footer="0.31496062992125984"/>
  <pageSetup paperSize="9" scale="2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922 код 23,42руб </vt:lpstr>
      <vt:lpstr>919 код 14,95руб</vt:lpstr>
      <vt:lpstr>920 код 44,86руб</vt:lpstr>
      <vt:lpstr>83,23 общая</vt:lpstr>
      <vt:lpstr>'83,23 общая'!Заголовки_для_печати</vt:lpstr>
      <vt:lpstr>'919 код 14,95руб'!Заголовки_для_печати</vt:lpstr>
      <vt:lpstr>'920 код 44,86руб'!Заголовки_для_печати</vt:lpstr>
      <vt:lpstr>'922 код 23,42руб '!Заголовки_для_печати</vt:lpstr>
      <vt:lpstr>'83,23 общая'!Область_печати</vt:lpstr>
      <vt:lpstr>'919 код 14,95руб'!Область_печати</vt:lpstr>
      <vt:lpstr>'920 код 44,86руб'!Область_печати</vt:lpstr>
      <vt:lpstr>'922 код 23,42руб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меню-требования с возможностью заполнения</dc:title>
  <dc:creator>User</dc:creator>
  <dc:description>Форма меню требования с автоматическим подсчетом кол-ва продуктов при заполнении в числителе количества продукта в граммах и подстановке количества людей.</dc:description>
  <cp:lastModifiedBy>User</cp:lastModifiedBy>
  <cp:lastPrinted>2022-07-27T06:29:38Z</cp:lastPrinted>
  <dcterms:created xsi:type="dcterms:W3CDTF">2004-06-16T07:44:42Z</dcterms:created>
  <dcterms:modified xsi:type="dcterms:W3CDTF">2022-11-23T16:55:51Z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  <property fmtid="{D5CDD505-2E9C-101B-9397-08002B2CF9AE}" pid="3" name="ImageGenCounter">
    <vt:i4>0</vt:i4>
  </property>
  <property fmtid="{D5CDD505-2E9C-101B-9397-08002B2CF9AE}" pid="4" name="ImageGenStatus">
    <vt:i4>0</vt:i4>
  </property>
  <property fmtid="{D5CDD505-2E9C-101B-9397-08002B2CF9AE}" pid="5" name="PolicheckStatus">
    <vt:i4>3</vt:i4>
  </property>
  <property fmtid="{D5CDD505-2E9C-101B-9397-08002B2CF9AE}" pid="6" name="Applications">
    <vt:lpwstr>11;#Excel 12;#393;#Excel 14</vt:lpwstr>
  </property>
  <property fmtid="{D5CDD505-2E9C-101B-9397-08002B2CF9AE}" pid="7" name="PolicheckCounter">
    <vt:i4>1</vt:i4>
  </property>
  <property fmtid="{D5CDD505-2E9C-101B-9397-08002B2CF9AE}" pid="8" name="ImageGenTimestamp">
    <vt:filetime>2010-06-21T09:52:34Z</vt:filetime>
  </property>
  <property fmtid="{D5CDD505-2E9C-101B-9397-08002B2CF9AE}" pid="9" name="PolicheckTimestamp">
    <vt:filetime>2011-04-27T19:05:47Z</vt:filetime>
  </property>
  <property fmtid="{D5CDD505-2E9C-101B-9397-08002B2CF9AE}" pid="10" name="Order">
    <vt:r8>11929400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  <property fmtid="{D5CDD505-2E9C-101B-9397-08002B2CF9AE}" pid="18" name="ApprovalStatus">
    <vt:lpwstr>ApprovedAutomatic</vt:lpwstr>
  </property>
  <property fmtid="{D5CDD505-2E9C-101B-9397-08002B2CF9AE}" pid="19" name="EditorialTags">
    <vt:lpwstr/>
  </property>
  <property fmtid="{D5CDD505-2E9C-101B-9397-08002B2CF9AE}" pid="20" name="MarketSpecific">
    <vt:lpwstr/>
  </property>
  <property fmtid="{D5CDD505-2E9C-101B-9397-08002B2CF9AE}" pid="21" name="TPLaunchHelpLinkType">
    <vt:lpwstr>Template</vt:lpwstr>
  </property>
  <property fmtid="{D5CDD505-2E9C-101B-9397-08002B2CF9AE}" pid="22" name="TPNamespace">
    <vt:lpwstr/>
  </property>
  <property fmtid="{D5CDD505-2E9C-101B-9397-08002B2CF9AE}" pid="23" name="TemplateTemplateType">
    <vt:lpwstr>Excel 2007 Default</vt:lpwstr>
  </property>
  <property fmtid="{D5CDD505-2E9C-101B-9397-08002B2CF9AE}" pid="24" name="UANotes">
    <vt:lpwstr/>
  </property>
  <property fmtid="{D5CDD505-2E9C-101B-9397-08002B2CF9AE}" pid="25" name="VoteCount">
    <vt:lpwstr/>
  </property>
  <property fmtid="{D5CDD505-2E9C-101B-9397-08002B2CF9AE}" pid="26" name="HandoffToMSDN">
    <vt:lpwstr/>
  </property>
  <property fmtid="{D5CDD505-2E9C-101B-9397-08002B2CF9AE}" pid="27" name="OriginAsset">
    <vt:lpwstr/>
  </property>
  <property fmtid="{D5CDD505-2E9C-101B-9397-08002B2CF9AE}" pid="28" name="PublishTargets">
    <vt:lpwstr>OfficeOnline</vt:lpwstr>
  </property>
  <property fmtid="{D5CDD505-2E9C-101B-9397-08002B2CF9AE}" pid="29" name="AssetType">
    <vt:lpwstr/>
  </property>
  <property fmtid="{D5CDD505-2E9C-101B-9397-08002B2CF9AE}" pid="30" name="IntlLangReview">
    <vt:lpwstr/>
  </property>
  <property fmtid="{D5CDD505-2E9C-101B-9397-08002B2CF9AE}" pid="31" name="NumericId">
    <vt:lpwstr/>
  </property>
  <property fmtid="{D5CDD505-2E9C-101B-9397-08002B2CF9AE}" pid="32" name="OOCacheId">
    <vt:lpwstr>1ac92a38-1961-41bd-8ac6-0c5e30cbdaf3</vt:lpwstr>
  </property>
  <property fmtid="{D5CDD505-2E9C-101B-9397-08002B2CF9AE}" pid="33" name="ClipArtFilename">
    <vt:lpwstr/>
  </property>
  <property fmtid="{D5CDD505-2E9C-101B-9397-08002B2CF9AE}" pid="34" name="OpenTemplate">
    <vt:lpwstr>1</vt:lpwstr>
  </property>
  <property fmtid="{D5CDD505-2E9C-101B-9397-08002B2CF9AE}" pid="35" name="TPExecutable">
    <vt:lpwstr/>
  </property>
  <property fmtid="{D5CDD505-2E9C-101B-9397-08002B2CF9AE}" pid="36" name="LastHandOff">
    <vt:lpwstr/>
  </property>
  <property fmtid="{D5CDD505-2E9C-101B-9397-08002B2CF9AE}" pid="37" name="TPLaunchHelpLink">
    <vt:lpwstr/>
  </property>
  <property fmtid="{D5CDD505-2E9C-101B-9397-08002B2CF9AE}" pid="38" name="Providers">
    <vt:lpwstr>PN101912321</vt:lpwstr>
  </property>
  <property fmtid="{D5CDD505-2E9C-101B-9397-08002B2CF9AE}" pid="39" name="TPAppVersion">
    <vt:lpwstr/>
  </property>
  <property fmtid="{D5CDD505-2E9C-101B-9397-08002B2CF9AE}" pid="40" name="IsSearchable">
    <vt:lpwstr>0</vt:lpwstr>
  </property>
  <property fmtid="{D5CDD505-2E9C-101B-9397-08002B2CF9AE}" pid="41" name="EditorialStatus">
    <vt:lpwstr>Complete</vt:lpwstr>
  </property>
  <property fmtid="{D5CDD505-2E9C-101B-9397-08002B2CF9AE}" pid="42" name="UALocComments">
    <vt:lpwstr/>
  </property>
  <property fmtid="{D5CDD505-2E9C-101B-9397-08002B2CF9AE}" pid="43" name="CSXHash">
    <vt:lpwstr>UQeiyhBpnJNC/GXsEpVGOilAZek+UnQsC0p6JbsAyg0=</vt:lpwstr>
  </property>
  <property fmtid="{D5CDD505-2E9C-101B-9397-08002B2CF9AE}" pid="44" name="DirectSourceMarket">
    <vt:lpwstr/>
  </property>
  <property fmtid="{D5CDD505-2E9C-101B-9397-08002B2CF9AE}" pid="45" name="DSATActionTaken">
    <vt:lpwstr/>
  </property>
  <property fmtid="{D5CDD505-2E9C-101B-9397-08002B2CF9AE}" pid="46" name="PolicheckWords">
    <vt:lpwstr/>
  </property>
  <property fmtid="{D5CDD505-2E9C-101B-9397-08002B2CF9AE}" pid="47" name="BugNumber">
    <vt:lpwstr/>
  </property>
  <property fmtid="{D5CDD505-2E9C-101B-9397-08002B2CF9AE}" pid="48" name="Downloads">
    <vt:lpwstr>0</vt:lpwstr>
  </property>
  <property fmtid="{D5CDD505-2E9C-101B-9397-08002B2CF9AE}" pid="49" name="ThumbnailAssetId">
    <vt:lpwstr/>
  </property>
  <property fmtid="{D5CDD505-2E9C-101B-9397-08002B2CF9AE}" pid="50" name="TrustLevel">
    <vt:lpwstr>3 Community New</vt:lpwstr>
  </property>
  <property fmtid="{D5CDD505-2E9C-101B-9397-08002B2CF9AE}" pid="51" name="UALocRecommendation">
    <vt:lpwstr>Localize</vt:lpwstr>
  </property>
  <property fmtid="{D5CDD505-2E9C-101B-9397-08002B2CF9AE}" pid="52" name="TPApplication">
    <vt:lpwstr/>
  </property>
  <property fmtid="{D5CDD505-2E9C-101B-9397-08002B2CF9AE}" pid="53" name="AssetId">
    <vt:lpwstr>TP101912330</vt:lpwstr>
  </property>
  <property fmtid="{D5CDD505-2E9C-101B-9397-08002B2CF9AE}" pid="54" name="APEditor">
    <vt:lpwstr/>
  </property>
  <property fmtid="{D5CDD505-2E9C-101B-9397-08002B2CF9AE}" pid="55" name="PrimaryImageGen">
    <vt:lpwstr>1</vt:lpwstr>
  </property>
  <property fmtid="{D5CDD505-2E9C-101B-9397-08002B2CF9AE}" pid="56" name="TPInstallLocation">
    <vt:lpwstr/>
  </property>
  <property fmtid="{D5CDD505-2E9C-101B-9397-08002B2CF9AE}" pid="57" name="Manager">
    <vt:lpwstr/>
  </property>
  <property fmtid="{D5CDD505-2E9C-101B-9397-08002B2CF9AE}" pid="58" name="ParentAssetId">
    <vt:lpwstr>TC101912331</vt:lpwstr>
  </property>
  <property fmtid="{D5CDD505-2E9C-101B-9397-08002B2CF9AE}" pid="59" name="SubmitterId">
    <vt:lpwstr>S-1-10-0-3-2147393296-2998796288</vt:lpwstr>
  </property>
  <property fmtid="{D5CDD505-2E9C-101B-9397-08002B2CF9AE}" pid="60" name="TemplateStatus">
    <vt:lpwstr/>
  </property>
  <property fmtid="{D5CDD505-2E9C-101B-9397-08002B2CF9AE}" pid="61" name="APAuthor">
    <vt:lpwstr>587;#Blu App Pool Account</vt:lpwstr>
  </property>
  <property fmtid="{D5CDD505-2E9C-101B-9397-08002B2CF9AE}" pid="62" name="TPCommandLine">
    <vt:lpwstr/>
  </property>
  <property fmtid="{D5CDD505-2E9C-101B-9397-08002B2CF9AE}" pid="63" name="APDescription">
    <vt:lpwstr>Возможность заполнения наименований блюд с номерами карточек-раскладок и выходом блюда, заполнением количества продукта в граммах в числителе и при подстановке количества порций получение готового подсчета продукта в килограммах в знаменателе. Автоматичес</vt:lpwstr>
  </property>
  <property fmtid="{D5CDD505-2E9C-101B-9397-08002B2CF9AE}" pid="64" name="UAProjectedTotalWords">
    <vt:lpwstr/>
  </property>
  <property fmtid="{D5CDD505-2E9C-101B-9397-08002B2CF9AE}" pid="65" name="Provider">
    <vt:lpwstr/>
  </property>
  <property fmtid="{D5CDD505-2E9C-101B-9397-08002B2CF9AE}" pid="66" name="ApprovalLog">
    <vt:lpwstr/>
  </property>
  <property fmtid="{D5CDD505-2E9C-101B-9397-08002B2CF9AE}" pid="67" name="Component">
    <vt:lpwstr/>
  </property>
  <property fmtid="{D5CDD505-2E9C-101B-9397-08002B2CF9AE}" pid="68" name="LastPublishResultLookup">
    <vt:lpwstr/>
  </property>
  <property fmtid="{D5CDD505-2E9C-101B-9397-08002B2CF9AE}" pid="69" name="BusinessGroup">
    <vt:lpwstr/>
  </property>
  <property fmtid="{D5CDD505-2E9C-101B-9397-08002B2CF9AE}" pid="70" name="PublishStatusLookup">
    <vt:lpwstr>267332;#;#448985;#</vt:lpwstr>
  </property>
  <property fmtid="{D5CDD505-2E9C-101B-9397-08002B2CF9AE}" pid="71" name="SourceTitle">
    <vt:lpwstr/>
  </property>
  <property fmtid="{D5CDD505-2E9C-101B-9397-08002B2CF9AE}" pid="72" name="AcquiredFrom">
    <vt:lpwstr/>
  </property>
  <property fmtid="{D5CDD505-2E9C-101B-9397-08002B2CF9AE}" pid="73" name="CSXSubmissionMarket">
    <vt:lpwstr>3</vt:lpwstr>
  </property>
  <property fmtid="{D5CDD505-2E9C-101B-9397-08002B2CF9AE}" pid="74" name="Markets">
    <vt:lpwstr>3;#</vt:lpwstr>
  </property>
  <property fmtid="{D5CDD505-2E9C-101B-9397-08002B2CF9AE}" pid="75" name="OriginalSourceMarket">
    <vt:lpwstr/>
  </property>
  <property fmtid="{D5CDD505-2E9C-101B-9397-08002B2CF9AE}" pid="76" name="ArtSampleDocs">
    <vt:lpwstr/>
  </property>
  <property fmtid="{D5CDD505-2E9C-101B-9397-08002B2CF9AE}" pid="77" name="ShowIn">
    <vt:lpwstr>Show everywhere</vt:lpwstr>
  </property>
  <property fmtid="{D5CDD505-2E9C-101B-9397-08002B2CF9AE}" pid="78" name="TPClientViewer">
    <vt:lpwstr/>
  </property>
  <property fmtid="{D5CDD505-2E9C-101B-9397-08002B2CF9AE}" pid="79" name="IntlLangReviewDate">
    <vt:lpwstr>2018-09-04T01:00:00Z</vt:lpwstr>
  </property>
  <property fmtid="{D5CDD505-2E9C-101B-9397-08002B2CF9AE}" pid="80" name="TPFriendlyName">
    <vt:lpwstr/>
  </property>
  <property fmtid="{D5CDD505-2E9C-101B-9397-08002B2CF9AE}" pid="81" name="AverageRating">
    <vt:lpwstr/>
  </property>
  <property fmtid="{D5CDD505-2E9C-101B-9397-08002B2CF9AE}" pid="82" name="AssetStart">
    <vt:lpwstr>2018-09-04T15:52:34Z</vt:lpwstr>
  </property>
  <property fmtid="{D5CDD505-2E9C-101B-9397-08002B2CF9AE}" pid="83" name="TPComponent">
    <vt:lpwstr/>
  </property>
  <property fmtid="{D5CDD505-2E9C-101B-9397-08002B2CF9AE}" pid="84" name="CrawlForDependencies">
    <vt:lpwstr>0</vt:lpwstr>
  </property>
  <property fmtid="{D5CDD505-2E9C-101B-9397-08002B2CF9AE}" pid="85" name="FriendlyTitle">
    <vt:lpwstr/>
  </property>
  <property fmtid="{D5CDD505-2E9C-101B-9397-08002B2CF9AE}" pid="86" name="LastModifiedDateTime">
    <vt:lpwstr/>
  </property>
  <property fmtid="{D5CDD505-2E9C-101B-9397-08002B2CF9AE}" pid="87" name="LegacyData">
    <vt:lpwstr/>
  </property>
  <property fmtid="{D5CDD505-2E9C-101B-9397-08002B2CF9AE}" pid="88" name="Milestone">
    <vt:lpwstr/>
  </property>
  <property fmtid="{D5CDD505-2E9C-101B-9397-08002B2CF9AE}" pid="89" name="TimesCloned">
    <vt:lpwstr/>
  </property>
  <property fmtid="{D5CDD505-2E9C-101B-9397-08002B2CF9AE}" pid="90" name="ContentItem">
    <vt:lpwstr/>
  </property>
  <property fmtid="{D5CDD505-2E9C-101B-9397-08002B2CF9AE}" pid="91" name="IsDeleted">
    <vt:lpwstr>0</vt:lpwstr>
  </property>
  <property fmtid="{D5CDD505-2E9C-101B-9397-08002B2CF9AE}" pid="92" name="UACurrentWords">
    <vt:lpwstr/>
  </property>
  <property fmtid="{D5CDD505-2E9C-101B-9397-08002B2CF9AE}" pid="93" name="AssetExpire">
    <vt:lpwstr>2018-09-04T06:00:00Z</vt:lpwstr>
  </property>
  <property fmtid="{D5CDD505-2E9C-101B-9397-08002B2CF9AE}" pid="94" name="Description0">
    <vt:lpwstr/>
  </property>
  <property fmtid="{D5CDD505-2E9C-101B-9397-08002B2CF9AE}" pid="95" name="MachineTranslated">
    <vt:lpwstr>0</vt:lpwstr>
  </property>
  <property fmtid="{D5CDD505-2E9C-101B-9397-08002B2CF9AE}" pid="96" name="OutputCachingOn">
    <vt:lpwstr>0</vt:lpwstr>
  </property>
  <property fmtid="{D5CDD505-2E9C-101B-9397-08002B2CF9AE}" pid="97" name="PlannedPubDate">
    <vt:lpwstr/>
  </property>
  <property fmtid="{D5CDD505-2E9C-101B-9397-08002B2CF9AE}" pid="98" name="CSXUpdate">
    <vt:lpwstr>0</vt:lpwstr>
  </property>
  <property fmtid="{D5CDD505-2E9C-101B-9397-08002B2CF9AE}" pid="99" name="IntlLangReviewer">
    <vt:lpwstr/>
  </property>
  <property fmtid="{D5CDD505-2E9C-101B-9397-08002B2CF9AE}" pid="100" name="IntlLocPriority">
    <vt:lpwstr/>
  </property>
  <property fmtid="{D5CDD505-2E9C-101B-9397-08002B2CF9AE}" pid="101" name="CSXSubmissionDate">
    <vt:lpwstr>2010-06-21T15:52:34Z</vt:lpwstr>
  </property>
  <property fmtid="{D5CDD505-2E9C-101B-9397-08002B2CF9AE}" pid="102" name="BlockPublish">
    <vt:lpwstr/>
  </property>
  <property fmtid="{D5CDD505-2E9C-101B-9397-08002B2CF9AE}" pid="103" name="InternalTagsTaxHTField0">
    <vt:lpwstr/>
  </property>
  <property fmtid="{D5CDD505-2E9C-101B-9397-08002B2CF9AE}" pid="104" name="LocComments">
    <vt:lpwstr/>
  </property>
  <property fmtid="{D5CDD505-2E9C-101B-9397-08002B2CF9AE}" pid="105" name="LocProcessedForMarketsLookup">
    <vt:lpwstr/>
  </property>
  <property fmtid="{D5CDD505-2E9C-101B-9397-08002B2CF9AE}" pid="106" name="LocOverallHandbackStatusLookup">
    <vt:lpwstr/>
  </property>
  <property fmtid="{D5CDD505-2E9C-101B-9397-08002B2CF9AE}" pid="107" name="LocLastLocAttemptVersionLookup">
    <vt:lpwstr>19</vt:lpwstr>
  </property>
  <property fmtid="{D5CDD505-2E9C-101B-9397-08002B2CF9AE}" pid="108" name="LocNewPublishedVersionLookup">
    <vt:lpwstr/>
  </property>
  <property fmtid="{D5CDD505-2E9C-101B-9397-08002B2CF9AE}" pid="109" name="LocProcessedForHandoffsLookup">
    <vt:lpwstr/>
  </property>
  <property fmtid="{D5CDD505-2E9C-101B-9397-08002B2CF9AE}" pid="110" name="CampaignTagsTaxHTField0">
    <vt:lpwstr/>
  </property>
  <property fmtid="{D5CDD505-2E9C-101B-9397-08002B2CF9AE}" pid="111" name="LocLastLocAttemptVersionTypeLookup">
    <vt:lpwstr/>
  </property>
  <property fmtid="{D5CDD505-2E9C-101B-9397-08002B2CF9AE}" pid="112" name="LocOverallLocStatusLookup">
    <vt:lpwstr/>
  </property>
  <property fmtid="{D5CDD505-2E9C-101B-9397-08002B2CF9AE}" pid="113" name="TaxCatchAll">
    <vt:lpwstr/>
  </property>
  <property fmtid="{D5CDD505-2E9C-101B-9397-08002B2CF9AE}" pid="114" name="LocRecommendedHandoff">
    <vt:lpwstr/>
  </property>
  <property fmtid="{D5CDD505-2E9C-101B-9397-08002B2CF9AE}" pid="115" name="LocalizationTagsTaxHTField0">
    <vt:lpwstr/>
  </property>
  <property fmtid="{D5CDD505-2E9C-101B-9397-08002B2CF9AE}" pid="116" name="LocPublishedDependentAssetsLookup">
    <vt:lpwstr/>
  </property>
  <property fmtid="{D5CDD505-2E9C-101B-9397-08002B2CF9AE}" pid="117" name="LocPublishedLinkedAssetsLookup">
    <vt:lpwstr/>
  </property>
  <property fmtid="{D5CDD505-2E9C-101B-9397-08002B2CF9AE}" pid="118" name="RecommendationsModifier">
    <vt:lpwstr/>
  </property>
  <property fmtid="{D5CDD505-2E9C-101B-9397-08002B2CF9AE}" pid="119" name="LocManualTestRequired">
    <vt:lpwstr/>
  </property>
  <property fmtid="{D5CDD505-2E9C-101B-9397-08002B2CF9AE}" pid="120" name="ScenarioTagsTaxHTField0">
    <vt:lpwstr/>
  </property>
  <property fmtid="{D5CDD505-2E9C-101B-9397-08002B2CF9AE}" pid="121" name="FeatureTagsTaxHTField0">
    <vt:lpwstr/>
  </property>
  <property fmtid="{D5CDD505-2E9C-101B-9397-08002B2CF9AE}" pid="122" name="LocOverallPreviewStatusLookup">
    <vt:lpwstr/>
  </property>
  <property fmtid="{D5CDD505-2E9C-101B-9397-08002B2CF9AE}" pid="123" name="LocOverallPublishStatusLookup">
    <vt:lpwstr/>
  </property>
  <property fmtid="{D5CDD505-2E9C-101B-9397-08002B2CF9AE}" pid="124" name="OriginalRelease">
    <vt:lpwstr>14</vt:lpwstr>
  </property>
  <property fmtid="{D5CDD505-2E9C-101B-9397-08002B2CF9AE}" pid="125" name="LocMarketGroupTiers2">
    <vt:lpwstr/>
  </property>
</Properties>
</file>