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/>
  <c r="AF43"/>
  <c r="AG43" s="1"/>
  <c r="AF44"/>
  <c r="AG44"/>
  <c r="AF45"/>
  <c r="AG45" s="1"/>
  <c r="AF46"/>
  <c r="AG46" s="1"/>
  <c r="AF47"/>
  <c r="AF48"/>
  <c r="AG48" s="1"/>
  <c r="AF49"/>
  <c r="AE49" s="1"/>
  <c r="AF50"/>
  <c r="AG50"/>
  <c r="AF51"/>
  <c r="AG51"/>
  <c r="AF52"/>
  <c r="AG52"/>
  <c r="AF53"/>
  <c r="AF54"/>
  <c r="AE54" s="1"/>
  <c r="AF55"/>
  <c r="AE55" s="1"/>
  <c r="AF56"/>
  <c r="AE56" s="1"/>
  <c r="AF57"/>
  <c r="AF58"/>
  <c r="AF59"/>
  <c r="AF60"/>
  <c r="AF61"/>
  <c r="AE61" s="1"/>
  <c r="AF62"/>
  <c r="AF63"/>
  <c r="AF64"/>
  <c r="AF65"/>
  <c r="AE65" s="1"/>
  <c r="AF66"/>
  <c r="AE66" s="1"/>
  <c r="AF67"/>
  <c r="AE67" s="1"/>
  <c r="AF68"/>
  <c r="AG68"/>
  <c r="AF69"/>
  <c r="AE69" s="1"/>
  <c r="AF70"/>
  <c r="AG70" s="1"/>
  <c r="AF71"/>
  <c r="AE68"/>
  <c r="AD41"/>
  <c r="AD42"/>
  <c r="AD43"/>
  <c r="AE43"/>
  <c r="AD44"/>
  <c r="AD45"/>
  <c r="AD46"/>
  <c r="AD47"/>
  <c r="AD48"/>
  <c r="AD49"/>
  <c r="AD50"/>
  <c r="AD51"/>
  <c r="AD52"/>
  <c r="AE52" s="1"/>
  <c r="AD53"/>
  <c r="AE53" s="1"/>
  <c r="AD54"/>
  <c r="AD55"/>
  <c r="AD56"/>
  <c r="AD57"/>
  <c r="AE57"/>
  <c r="AD58"/>
  <c r="AE58" s="1"/>
  <c r="AD59"/>
  <c r="AE59" s="1"/>
  <c r="AD60"/>
  <c r="AE60" s="1"/>
  <c r="AD61"/>
  <c r="AD62"/>
  <c r="AE62" s="1"/>
  <c r="AD63"/>
  <c r="AE63" s="1"/>
  <c r="AD64"/>
  <c r="AE64" s="1"/>
  <c r="AD65"/>
  <c r="AD66"/>
  <c r="AD67"/>
  <c r="AD68"/>
  <c r="AD69"/>
  <c r="AD70"/>
  <c r="AD71"/>
  <c r="AE71" s="1"/>
  <c r="AD72"/>
  <c r="AD73"/>
  <c r="AD74"/>
  <c r="AE74" s="1"/>
  <c r="AD75"/>
  <c r="AD76"/>
  <c r="AD77"/>
  <c r="AD78"/>
  <c r="AE78"/>
  <c r="AD79"/>
  <c r="AF41" i="64"/>
  <c r="AG41" s="1"/>
  <c r="AF42"/>
  <c r="AG42" s="1"/>
  <c r="AF43"/>
  <c r="AE43" s="1"/>
  <c r="AF44"/>
  <c r="AG44" s="1"/>
  <c r="AF45"/>
  <c r="AE45" s="1"/>
  <c r="AF46"/>
  <c r="AE46" s="1"/>
  <c r="AF47"/>
  <c r="AG47" s="1"/>
  <c r="AF48"/>
  <c r="AG48" s="1"/>
  <c r="AF49"/>
  <c r="AG49" s="1"/>
  <c r="AF50"/>
  <c r="AG50" s="1"/>
  <c r="AF51"/>
  <c r="AE51" s="1"/>
  <c r="AF52"/>
  <c r="AE52" s="1"/>
  <c r="AF53"/>
  <c r="AF54"/>
  <c r="AE54" s="1"/>
  <c r="AF55"/>
  <c r="AE55" s="1"/>
  <c r="AF56"/>
  <c r="AE56"/>
  <c r="AF57"/>
  <c r="AE57" s="1"/>
  <c r="AF58"/>
  <c r="AE58" s="1"/>
  <c r="AF59"/>
  <c r="AF60"/>
  <c r="AF61"/>
  <c r="AF62"/>
  <c r="AE62" s="1"/>
  <c r="AF63"/>
  <c r="AE63" s="1"/>
  <c r="AF64"/>
  <c r="AE64"/>
  <c r="AF65"/>
  <c r="AG65" s="1"/>
  <c r="AF66"/>
  <c r="AF67"/>
  <c r="AF68"/>
  <c r="AE68" s="1"/>
  <c r="AF69"/>
  <c r="AG69" s="1"/>
  <c r="AF70"/>
  <c r="AE70"/>
  <c r="AF71"/>
  <c r="AE61"/>
  <c r="AD41"/>
  <c r="AE41"/>
  <c r="AD42"/>
  <c r="AE42" s="1"/>
  <c r="AD43"/>
  <c r="AD44"/>
  <c r="AE44"/>
  <c r="AD45"/>
  <c r="AD46"/>
  <c r="AD47"/>
  <c r="AE47"/>
  <c r="AD48"/>
  <c r="AD49"/>
  <c r="AD50"/>
  <c r="AE50" s="1"/>
  <c r="AD51"/>
  <c r="AD52"/>
  <c r="AD53"/>
  <c r="AE53" s="1"/>
  <c r="AD54"/>
  <c r="AD55"/>
  <c r="AD56"/>
  <c r="AD57"/>
  <c r="AD58"/>
  <c r="AD59"/>
  <c r="AE59" s="1"/>
  <c r="AD60"/>
  <c r="AE60" s="1"/>
  <c r="AD61"/>
  <c r="AD62"/>
  <c r="AD63"/>
  <c r="AD64"/>
  <c r="AD65"/>
  <c r="AD66"/>
  <c r="AD67"/>
  <c r="AE67" s="1"/>
  <c r="AD68"/>
  <c r="AD69"/>
  <c r="AD70"/>
  <c r="AD71"/>
  <c r="AE71" s="1"/>
  <c r="AD72"/>
  <c r="AF41" i="63"/>
  <c r="AG41"/>
  <c r="AF42"/>
  <c r="AG42" s="1"/>
  <c r="AF43"/>
  <c r="AG43"/>
  <c r="AF44"/>
  <c r="AG44"/>
  <c r="AF45"/>
  <c r="AG45"/>
  <c r="AF46"/>
  <c r="AG46"/>
  <c r="AF47"/>
  <c r="AG47"/>
  <c r="AF48"/>
  <c r="AF49"/>
  <c r="AG49" s="1"/>
  <c r="AF50"/>
  <c r="AE50" s="1"/>
  <c r="AF51"/>
  <c r="AF52"/>
  <c r="AF53"/>
  <c r="AE53" s="1"/>
  <c r="AF54"/>
  <c r="AF55"/>
  <c r="AE55" s="1"/>
  <c r="AF56"/>
  <c r="AF57"/>
  <c r="AF58"/>
  <c r="AE58" s="1"/>
  <c r="AF59"/>
  <c r="AF60"/>
  <c r="AF61"/>
  <c r="AE61" s="1"/>
  <c r="AF62"/>
  <c r="AF63"/>
  <c r="AE63" s="1"/>
  <c r="AF64"/>
  <c r="AG64" s="1"/>
  <c r="AF65"/>
  <c r="AG65"/>
  <c r="AF66"/>
  <c r="AE66" s="1"/>
  <c r="AG66"/>
  <c r="AF67"/>
  <c r="AF68"/>
  <c r="AF69"/>
  <c r="AF70"/>
  <c r="AG70" s="1"/>
  <c r="AF71"/>
  <c r="AG71" s="1"/>
  <c r="AE57"/>
  <c r="AE65"/>
  <c r="AE67"/>
  <c r="AE69"/>
  <c r="AD41"/>
  <c r="AD42"/>
  <c r="AD43"/>
  <c r="AD44"/>
  <c r="AD45"/>
  <c r="AD46"/>
  <c r="AD47"/>
  <c r="AE47" s="1"/>
  <c r="AD48"/>
  <c r="AE48" s="1"/>
  <c r="AD49"/>
  <c r="AD50"/>
  <c r="AD51"/>
  <c r="AD52"/>
  <c r="AE52" s="1"/>
  <c r="AD53"/>
  <c r="AD54"/>
  <c r="AD55"/>
  <c r="AD56"/>
  <c r="AE56"/>
  <c r="AD57"/>
  <c r="AD58"/>
  <c r="AD59"/>
  <c r="AE59" s="1"/>
  <c r="AD60"/>
  <c r="AE60"/>
  <c r="AD61"/>
  <c r="AD62"/>
  <c r="AE62" s="1"/>
  <c r="AD63"/>
  <c r="AD64"/>
  <c r="AE64"/>
  <c r="AD65"/>
  <c r="AD66"/>
  <c r="AD67"/>
  <c r="AD68"/>
  <c r="AD69"/>
  <c r="AD70"/>
  <c r="AE70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F40"/>
  <c r="AG40" s="1"/>
  <c r="P13"/>
  <c r="AG67" i="64"/>
  <c r="AG70"/>
  <c r="AF40"/>
  <c r="AG40"/>
  <c r="P13"/>
  <c r="P13" i="63"/>
  <c r="A12" i="62"/>
  <c r="A12" i="64"/>
  <c r="AG67" i="63"/>
  <c r="AG69"/>
  <c r="AF40"/>
  <c r="AE40" s="1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E40"/>
  <c r="AD40" i="63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G73" s="1"/>
  <c r="AF77" i="62"/>
  <c r="AF77" i="64"/>
  <c r="AG77" s="1"/>
  <c r="AE77"/>
  <c r="AF78" i="62"/>
  <c r="AF78" i="64"/>
  <c r="AG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G76" s="1"/>
  <c r="AG74" i="62"/>
  <c r="AF75" i="64"/>
  <c r="AG75"/>
  <c r="AE75" i="62"/>
  <c r="AE77" i="63"/>
  <c r="AG77" i="65"/>
  <c r="AE77"/>
  <c r="AG71" i="64"/>
  <c r="AE75"/>
  <c r="AG64"/>
  <c r="AG48" i="63"/>
  <c r="AE76" i="64"/>
  <c r="AG68" i="63"/>
  <c r="AE68"/>
  <c r="AG66" i="64"/>
  <c r="AE66"/>
  <c r="AG41" i="65"/>
  <c r="AG76" i="62"/>
  <c r="AF79" i="64"/>
  <c r="AG79" s="1"/>
  <c r="AG79" i="62"/>
  <c r="AE75" i="63"/>
  <c r="AG76"/>
  <c r="AE76"/>
  <c r="AF72"/>
  <c r="AE72" s="1"/>
  <c r="AG54"/>
  <c r="AE54"/>
  <c r="AE78" i="64"/>
  <c r="AF72"/>
  <c r="AF72" i="65"/>
  <c r="AG49"/>
  <c r="AG72" i="64"/>
  <c r="AE72"/>
  <c r="AG72" i="63"/>
  <c r="AE72" i="65"/>
  <c r="AG72"/>
  <c r="AE51" i="63"/>
  <c r="A12"/>
  <c r="AE42"/>
  <c r="AE50" i="65"/>
  <c r="AG47"/>
  <c r="AE45" i="63"/>
  <c r="AE51" i="65"/>
  <c r="A12"/>
  <c r="AE49" i="64"/>
  <c r="AE48" i="65"/>
  <c r="AE47"/>
  <c r="AE80" i="62"/>
  <c r="J33"/>
  <c r="AE46" i="65"/>
  <c r="AE43" i="63"/>
  <c r="AE42" i="65"/>
  <c r="AE46" i="63"/>
  <c r="AE44"/>
  <c r="AE41"/>
  <c r="AE45" i="65"/>
  <c r="AE44"/>
  <c r="AE81" i="64" l="1"/>
  <c r="J33" s="1"/>
  <c r="AE80" i="63"/>
  <c r="J33" s="1"/>
  <c r="AE65" i="64"/>
  <c r="AG51"/>
  <c r="AG43"/>
  <c r="AE48"/>
  <c r="AE69"/>
  <c r="AE74"/>
  <c r="AE49" i="63"/>
  <c r="AG50"/>
  <c r="AG45" i="64"/>
  <c r="AE70" i="65"/>
  <c r="AE79" i="64"/>
  <c r="AE71" i="63"/>
  <c r="AG46" i="64"/>
  <c r="AE40" i="65"/>
  <c r="AG55"/>
  <c r="AG68" i="64"/>
  <c r="AG54" i="65"/>
  <c r="AG40" i="63"/>
  <c r="AE73" i="64"/>
  <c r="AE80" i="65" l="1"/>
  <c r="J33" s="1"/>
</calcChain>
</file>

<file path=xl/sharedStrings.xml><?xml version="1.0" encoding="utf-8"?>
<sst xmlns="http://schemas.openxmlformats.org/spreadsheetml/2006/main" count="426" uniqueCount="75">
  <si>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</si>
  <si>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</si>
  <si>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</si>
  <si>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</si>
  <si>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</si>
  <si>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</si>
  <si>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</si>
  <si>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</si>
  <si>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</si>
  <si>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</si>
  <si>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</si>
  <si>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</si>
  <si>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</si>
  <si>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</si>
  <si>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</si>
  <si>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</si>
  <si>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</si>
  <si>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</si>
  <si>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</si>
  <si>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</si>
  <si>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</si>
  <si>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</si>
  <si>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</si>
  <si>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</si>
  <si>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</si>
  <si>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</si>
  <si>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</si>
  <si>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</si>
  <si>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</si>
  <si>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</si>
  <si>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</si>
  <si>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</si>
  <si>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</si>
  <si>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</si>
  <si>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</si>
  <si>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</si>
  <si>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</si>
  <si>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</si>
  <si>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</si>
  <si>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</si>
  <si>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</si>
  <si>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</si>
  <si>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</si>
  <si>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</si>
  <si>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</si>
  <si>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</si>
  <si>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</si>
  <si>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</si>
  <si>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</si>
  <si>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</si>
  <si>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</si>
  <si>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</si>
  <si>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</si>
  <si>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</si>
  <si>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</si>
  <si>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</si>
  <si>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</si>
  <si>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</si>
  <si>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</si>
  <si>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</si>
  <si>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</si>
  <si>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</si>
  <si>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</si>
  <si>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</si>
  <si>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200</t>
  </si>
  <si>
    <t>картофель</t>
  </si>
  <si>
    <t>11.11.22.</t>
  </si>
  <si>
    <t>жаркое по-домашнему</t>
  </si>
  <si>
    <t>компот из с/ф</t>
  </si>
  <si>
    <t>яблоко</t>
  </si>
  <si>
    <t>говядина тушеная</t>
  </si>
  <si>
    <t>масло растительное</t>
  </si>
  <si>
    <t>лук</t>
  </si>
  <si>
    <t>морковь</t>
  </si>
  <si>
    <t>сухофрукты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</si>
</sst>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left" vertical="justify"/>
    </xf>
    <xf numFmtId="0" fontId="11" fillId="0" borderId="13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vertical="justify"/>
    </xf>
    <xf numFmtId="0" fontId="16" fillId="0" borderId="10" xfId="0" applyFont="1" applyBorder="1" applyAlignment="1" applyProtection="1">
      <alignment horizontal="center" vertical="justify"/>
      <protection locked="0"/>
    </xf>
    <xf numFmtId="0" fontId="11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vertical="justify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left" vertical="justify"/>
    </xf>
    <xf numFmtId="0" fontId="12" fillId="0" borderId="13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horizontal="center" vertical="justify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center" vertical="justify"/>
      <protection locked="0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3" xfId="0" applyFont="1" applyBorder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6" zoomScale="53" zoomScaleNormal="53" zoomScaleSheetLayoutView="80" workbookViewId="0">
      <selection activeCell="G50" sqref="G50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4.140625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03"/>
      <c r="C3" s="203"/>
      <c r="D3" s="203"/>
      <c r="E3" s="203"/>
      <c r="F3" s="91"/>
      <c r="G3" s="204" t="s">
        <v>63</v>
      </c>
      <c r="H3" s="204"/>
      <c r="I3" s="204"/>
      <c r="J3" s="204"/>
      <c r="K3" s="204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5" t="s">
        <v>0</v>
      </c>
      <c r="C11" s="205"/>
      <c r="D11" s="205"/>
      <c r="E11" s="205"/>
      <c r="F11" s="91"/>
      <c r="G11" s="206" t="s">
        <v>1</v>
      </c>
      <c r="H11" s="206"/>
      <c r="I11" s="206"/>
      <c r="J11" s="206"/>
      <c r="K11" s="206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11.11.22.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00" t="s">
        <v>47</v>
      </c>
      <c r="AG12" s="201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93" t="str">
        <f>'83,23 общая'!P13:W13</f>
        <v>11.11.22.</v>
      </c>
      <c r="Q13" s="193"/>
      <c r="R13" s="193"/>
      <c r="S13" s="193"/>
      <c r="T13" s="193"/>
      <c r="U13" s="193"/>
      <c r="V13" s="193"/>
      <c r="W13" s="193"/>
      <c r="X13" s="193"/>
      <c r="Y13" s="93"/>
      <c r="Z13" s="93"/>
      <c r="AA13" s="93"/>
      <c r="AB13" s="93"/>
      <c r="AC13" s="93"/>
      <c r="AD13" s="91"/>
      <c r="AE13" s="91"/>
      <c r="AF13" s="200">
        <v>504202</v>
      </c>
      <c r="AG13" s="201"/>
    </row>
    <row r="14" spans="1:33" ht="31.5" customHeight="1">
      <c r="A14" s="202" t="s">
        <v>13</v>
      </c>
      <c r="B14" s="202"/>
      <c r="C14" s="202"/>
      <c r="D14" s="202" t="s">
        <v>16</v>
      </c>
      <c r="E14" s="202"/>
      <c r="F14" s="202" t="s">
        <v>27</v>
      </c>
      <c r="G14" s="202"/>
      <c r="H14" s="202" t="s">
        <v>28</v>
      </c>
      <c r="I14" s="202"/>
      <c r="J14" s="202" t="s">
        <v>46</v>
      </c>
      <c r="K14" s="202"/>
      <c r="L14" s="202" t="s">
        <v>17</v>
      </c>
      <c r="M14" s="202"/>
      <c r="N14" s="101"/>
      <c r="O14" s="93"/>
      <c r="P14" s="177"/>
      <c r="Q14" s="178"/>
      <c r="R14" s="173"/>
      <c r="S14" s="207"/>
      <c r="T14" s="207"/>
      <c r="U14" s="207"/>
      <c r="V14" s="207"/>
      <c r="W14" s="207"/>
      <c r="X14" s="103"/>
      <c r="Y14" s="93"/>
      <c r="Z14" s="93"/>
      <c r="AA14" s="93"/>
      <c r="AB14" s="93"/>
      <c r="AC14" s="93"/>
      <c r="AD14" s="91"/>
      <c r="AE14" s="93"/>
      <c r="AF14" s="208"/>
      <c r="AG14" s="208"/>
    </row>
    <row r="15" spans="1:33" ht="12.6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01"/>
      <c r="O15" s="93"/>
      <c r="P15" s="104"/>
      <c r="Q15" s="104"/>
      <c r="R15" s="104"/>
      <c r="S15" s="195" t="s">
        <v>29</v>
      </c>
      <c r="T15" s="195"/>
      <c r="U15" s="19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8"/>
      <c r="AG15" s="208"/>
    </row>
    <row r="16" spans="1:33" ht="12.6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1"/>
      <c r="O16" s="93"/>
      <c r="P16" s="104"/>
      <c r="Q16" s="104"/>
      <c r="R16" s="104"/>
      <c r="S16" s="195" t="s">
        <v>30</v>
      </c>
      <c r="T16" s="195"/>
      <c r="U16" s="19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8"/>
      <c r="AG16" s="208"/>
    </row>
    <row r="17" spans="1:33" ht="12.6" hidden="1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01"/>
      <c r="O17" s="93"/>
      <c r="P17" s="104"/>
      <c r="Q17" s="104"/>
      <c r="R17" s="104"/>
      <c r="S17" s="195" t="s">
        <v>31</v>
      </c>
      <c r="T17" s="195"/>
      <c r="U17" s="19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8"/>
      <c r="AG17" s="208"/>
    </row>
    <row r="18" spans="1:33" ht="12.6" hidden="1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01"/>
      <c r="O18" s="93"/>
      <c r="P18" s="104"/>
      <c r="Q18" s="104"/>
      <c r="R18" s="104"/>
      <c r="S18" s="195" t="s">
        <v>32</v>
      </c>
      <c r="T18" s="195"/>
      <c r="U18" s="19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8"/>
      <c r="AG18" s="208"/>
    </row>
    <row r="19" spans="1:33" ht="12.6" hidden="1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01"/>
      <c r="O19" s="93"/>
      <c r="P19" s="104"/>
      <c r="Q19" s="104"/>
      <c r="R19" s="104"/>
      <c r="S19" s="195" t="s">
        <v>33</v>
      </c>
      <c r="T19" s="195"/>
      <c r="U19" s="19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8"/>
      <c r="AG19" s="208"/>
    </row>
    <row r="20" spans="1:33" ht="12.6" hidden="1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01"/>
      <c r="O20" s="93"/>
      <c r="P20" s="104"/>
      <c r="Q20" s="104"/>
      <c r="R20" s="104"/>
      <c r="S20" s="195" t="s">
        <v>34</v>
      </c>
      <c r="T20" s="195"/>
      <c r="U20" s="19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8"/>
      <c r="AG20" s="208"/>
    </row>
    <row r="21" spans="1:33" ht="12.6" hidden="1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1"/>
      <c r="O21" s="93"/>
      <c r="P21" s="104"/>
      <c r="Q21" s="104"/>
      <c r="R21" s="104"/>
      <c r="S21" s="195" t="s">
        <v>35</v>
      </c>
      <c r="T21" s="195"/>
      <c r="U21" s="19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8"/>
      <c r="AG21" s="208"/>
    </row>
    <row r="22" spans="1:33" ht="12.6" hidden="1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01"/>
      <c r="O22" s="93"/>
      <c r="P22" s="104"/>
      <c r="Q22" s="104"/>
      <c r="R22" s="104"/>
      <c r="S22" s="195" t="s">
        <v>36</v>
      </c>
      <c r="T22" s="195"/>
      <c r="U22" s="19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8"/>
      <c r="AG22" s="208"/>
    </row>
    <row r="23" spans="1:33" ht="12.6" hidden="1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01"/>
      <c r="O23" s="93"/>
      <c r="P23" s="104"/>
      <c r="Q23" s="104"/>
      <c r="R23" s="104"/>
      <c r="S23" s="195" t="s">
        <v>37</v>
      </c>
      <c r="T23" s="195"/>
      <c r="U23" s="19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8"/>
      <c r="AG23" s="208"/>
    </row>
    <row r="24" spans="1:33" ht="12.6" hidden="1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1"/>
      <c r="O24" s="93"/>
      <c r="P24" s="104"/>
      <c r="Q24" s="104"/>
      <c r="R24" s="104"/>
      <c r="S24" s="195" t="s">
        <v>38</v>
      </c>
      <c r="T24" s="195"/>
      <c r="U24" s="19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8"/>
      <c r="AG24" s="208"/>
    </row>
    <row r="25" spans="1:33" ht="12.6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101"/>
      <c r="O25" s="93"/>
      <c r="P25" s="104"/>
      <c r="Q25" s="104"/>
      <c r="R25" s="104"/>
      <c r="S25" s="195" t="s">
        <v>39</v>
      </c>
      <c r="T25" s="195"/>
      <c r="U25" s="19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8"/>
      <c r="AG25" s="208"/>
    </row>
    <row r="26" spans="1:33" ht="12.6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1"/>
      <c r="O26" s="93"/>
      <c r="P26" s="104"/>
      <c r="Q26" s="104"/>
      <c r="R26" s="104"/>
      <c r="S26" s="195" t="s">
        <v>40</v>
      </c>
      <c r="T26" s="195"/>
      <c r="U26" s="19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8"/>
      <c r="AG26" s="208"/>
    </row>
    <row r="27" spans="1:33" ht="51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8"/>
      <c r="AG27" s="208"/>
    </row>
    <row r="28" spans="1:33" ht="49.5" customHeight="1">
      <c r="A28" s="35" t="s">
        <v>14</v>
      </c>
      <c r="B28" s="202" t="s">
        <v>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101"/>
      <c r="O28" s="101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93"/>
      <c r="AD28" s="91"/>
      <c r="AE28" s="91"/>
      <c r="AF28" s="210">
        <v>2066463</v>
      </c>
      <c r="AG28" s="210"/>
    </row>
    <row r="29" spans="1:33" ht="15.75" customHeight="1">
      <c r="A29" s="106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5"/>
      <c r="AG29" s="211"/>
    </row>
    <row r="30" spans="1:33" ht="19.5" customHeight="1">
      <c r="A30" s="106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93"/>
      <c r="AD30" s="91"/>
      <c r="AE30" s="91"/>
      <c r="AF30" s="212"/>
      <c r="AG30" s="213"/>
    </row>
    <row r="31" spans="1:33" ht="31.5" customHeight="1">
      <c r="A31" s="106" t="s">
        <v>59</v>
      </c>
      <c r="B31" s="210"/>
      <c r="C31" s="210"/>
      <c r="D31" s="210">
        <v>23.42</v>
      </c>
      <c r="E31" s="210"/>
      <c r="F31" s="214">
        <f>'83,23 общая'!F31:G31</f>
        <v>66</v>
      </c>
      <c r="G31" s="214"/>
      <c r="H31" s="210"/>
      <c r="I31" s="210"/>
      <c r="J31" s="210"/>
      <c r="K31" s="210"/>
      <c r="L31" s="210"/>
      <c r="M31" s="210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93"/>
      <c r="AD31" s="103"/>
      <c r="AE31" s="103"/>
      <c r="AF31" s="102"/>
      <c r="AG31" s="102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23.463706521177166</v>
      </c>
      <c r="K33" s="216"/>
      <c r="L33" s="217"/>
      <c r="M33" s="217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18" t="s">
        <v>4</v>
      </c>
      <c r="B34" s="219"/>
      <c r="C34" s="219"/>
      <c r="D34" s="222" t="s">
        <v>11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 t="s">
        <v>21</v>
      </c>
      <c r="AG34" s="224"/>
    </row>
    <row r="35" spans="1:34" ht="26.25" customHeight="1">
      <c r="A35" s="220"/>
      <c r="B35" s="221"/>
      <c r="C35" s="221"/>
      <c r="D35" s="208" t="s">
        <v>44</v>
      </c>
      <c r="E35" s="208"/>
      <c r="F35" s="208"/>
      <c r="G35" s="208"/>
      <c r="H35" s="208"/>
      <c r="I35" s="208" t="s">
        <v>45</v>
      </c>
      <c r="J35" s="208"/>
      <c r="K35" s="208"/>
      <c r="L35" s="208"/>
      <c r="M35" s="208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5"/>
      <c r="AG35" s="226"/>
    </row>
    <row r="36" spans="1:34" s="2" customFormat="1" ht="31.5" customHeight="1">
      <c r="A36" s="227" t="s">
        <v>12</v>
      </c>
      <c r="B36" s="228"/>
      <c r="C36" s="228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5"/>
      <c r="AG36" s="226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62</v>
      </c>
      <c r="F37" s="43" t="s">
        <v>68</v>
      </c>
      <c r="G37" s="44" t="s">
        <v>69</v>
      </c>
      <c r="H37" s="44"/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64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говядина тушеная</v>
      </c>
      <c r="B40" s="125"/>
      <c r="C40" s="126" t="s">
        <v>48</v>
      </c>
      <c r="D40" s="127">
        <v>1.4E-2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734.31</v>
      </c>
      <c r="AE40" s="131">
        <f>AF40*AD40</f>
        <v>681.86810837438418</v>
      </c>
      <c r="AF40" s="132">
        <f>'83,23 общая'!AF40/83.23*23.42</f>
        <v>0.92858344346990274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масло растительное</v>
      </c>
      <c r="B41" s="111"/>
      <c r="C41" s="126" t="s">
        <v>48</v>
      </c>
      <c r="D41" s="127">
        <v>3.0000000000000001E-3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36.723618022347715</v>
      </c>
      <c r="AF41" s="132">
        <f>'83,23 общая'!AF41/83.23*23.42</f>
        <v>0.18571668869398053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картофель</v>
      </c>
      <c r="B42" s="111"/>
      <c r="C42" s="126" t="s">
        <v>48</v>
      </c>
      <c r="D42" s="127">
        <v>6.5000000000000002E-2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38</v>
      </c>
      <c r="AE42" s="131">
        <f t="shared" si="0"/>
        <v>162.53024149945932</v>
      </c>
      <c r="AF42" s="132">
        <f>'83,23 общая'!AF42/83.23*23.42</f>
        <v>4.2771116184068241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лук</v>
      </c>
      <c r="B43" s="111"/>
      <c r="C43" s="126" t="s">
        <v>48</v>
      </c>
      <c r="D43" s="127">
        <v>8.9999999999999993E-3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35</v>
      </c>
      <c r="AE43" s="131">
        <f t="shared" si="0"/>
        <v>19.697224558452483</v>
      </c>
      <c r="AF43" s="132">
        <f>'83,23 общая'!AF43/83.23*23.42</f>
        <v>0.5627778445272138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морковь</v>
      </c>
      <c r="B44" s="111"/>
      <c r="C44" s="126" t="s">
        <v>48</v>
      </c>
      <c r="D44" s="127">
        <v>1.0999999999999999E-2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60</v>
      </c>
      <c r="AE44" s="131">
        <f t="shared" si="0"/>
        <v>44.572005286555324</v>
      </c>
      <c r="AF44" s="132">
        <f>'83,23 общая'!AF44/83.23*23.42</f>
        <v>0.74286675477592212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соль</v>
      </c>
      <c r="B45" s="111"/>
      <c r="C45" s="126" t="s">
        <v>48</v>
      </c>
      <c r="D45" s="127">
        <v>1E-3</v>
      </c>
      <c r="E45" s="128"/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25</v>
      </c>
      <c r="AE45" s="131">
        <f t="shared" si="0"/>
        <v>1.4069446113180344</v>
      </c>
      <c r="AF45" s="132">
        <f>'83,23 общая'!AF45/83.23*23.42</f>
        <v>5.6277784452721379E-2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хлеб</v>
      </c>
      <c r="B46" s="111"/>
      <c r="C46" s="126" t="s">
        <v>48</v>
      </c>
      <c r="D46" s="127"/>
      <c r="E46" s="128">
        <v>1.4E-2</v>
      </c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54</v>
      </c>
      <c r="AE46" s="131">
        <f t="shared" si="0"/>
        <v>50.143505947374749</v>
      </c>
      <c r="AF46" s="132">
        <f>'83,23 общая'!AF46/83.23*23.42</f>
        <v>0.92858344346990274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сухофрукты</v>
      </c>
      <c r="B47" s="111"/>
      <c r="C47" s="126" t="s">
        <v>48</v>
      </c>
      <c r="D47" s="127"/>
      <c r="E47" s="128"/>
      <c r="F47" s="128">
        <v>6.0000000000000001E-3</v>
      </c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150</v>
      </c>
      <c r="AE47" s="131">
        <f t="shared" si="0"/>
        <v>54.870839841403345</v>
      </c>
      <c r="AF47" s="132">
        <f>'83,23 общая'!AF47/83.23*23.42</f>
        <v>0.36580559894268899</v>
      </c>
      <c r="AG47" s="133">
        <f>AF47*L33</f>
        <v>0</v>
      </c>
      <c r="AH47" s="13"/>
    </row>
    <row r="48" spans="1:34" ht="29.25" customHeight="1" thickBot="1">
      <c r="A48" s="87" t="str">
        <f>'83,23 общая'!A48</f>
        <v>сахар</v>
      </c>
      <c r="B48" s="111"/>
      <c r="C48" s="126" t="s">
        <v>48</v>
      </c>
      <c r="D48" s="127"/>
      <c r="E48" s="128"/>
      <c r="F48" s="128">
        <v>7.0000000000000001E-3</v>
      </c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110</v>
      </c>
      <c r="AE48" s="131">
        <f t="shared" si="0"/>
        <v>51.072089390844653</v>
      </c>
      <c r="AF48" s="132">
        <f>'83,23 общая'!AF48/83.23*23.42</f>
        <v>0.46429172173495137</v>
      </c>
      <c r="AG48" s="133">
        <f>AF48*L33</f>
        <v>0</v>
      </c>
      <c r="AH48" s="13"/>
    </row>
    <row r="49" spans="1:34" ht="32.25" customHeight="1" thickBot="1">
      <c r="A49" s="87" t="str">
        <f>'83,23 общая'!A49</f>
        <v>яблоко</v>
      </c>
      <c r="B49" s="111"/>
      <c r="C49" s="126" t="s">
        <v>48</v>
      </c>
      <c r="D49" s="127"/>
      <c r="E49" s="128"/>
      <c r="F49" s="128"/>
      <c r="G49" s="128">
        <v>5.6000000000000001E-2</v>
      </c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120</v>
      </c>
      <c r="AE49" s="131">
        <f t="shared" si="0"/>
        <v>445.72005286555333</v>
      </c>
      <c r="AF49" s="132">
        <f>'83,23 общая'!AF49/83.23*23.42</f>
        <v>3.7143337738796109</v>
      </c>
      <c r="AG49" s="133">
        <f>AF49*L33</f>
        <v>0</v>
      </c>
      <c r="AH49" s="13"/>
    </row>
    <row r="50" spans="1:34" ht="30" customHeight="1" thickBot="1">
      <c r="A50" s="87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общая'!AF50/83.23*23.42</f>
        <v>0</v>
      </c>
      <c r="AG50" s="133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общая'!AF51/83.23*23.42</f>
        <v>0</v>
      </c>
      <c r="AG51" s="133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общая'!AF52/83.23*23.42</f>
        <v>0</v>
      </c>
      <c r="AG52" s="133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общая'!AF53/83.23*23.42</f>
        <v>0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230" t="s">
        <v>6</v>
      </c>
      <c r="B80" s="231"/>
      <c r="C80" s="232"/>
      <c r="D80" s="232"/>
      <c r="E80" s="141"/>
      <c r="F80" s="234" t="s">
        <v>61</v>
      </c>
      <c r="G80" s="234"/>
      <c r="H80" s="234"/>
      <c r="I80" s="235"/>
      <c r="J80" s="142"/>
      <c r="K80" s="93"/>
      <c r="L80" s="196" t="s">
        <v>5</v>
      </c>
      <c r="M80" s="196"/>
      <c r="N80" s="196"/>
      <c r="O80" s="196"/>
      <c r="P80" s="196"/>
      <c r="Q80" s="233" t="s">
        <v>60</v>
      </c>
      <c r="R80" s="233"/>
      <c r="S80" s="233"/>
      <c r="T80" s="233"/>
      <c r="U80" s="233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1548.604630397693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4" t="s">
        <v>23</v>
      </c>
      <c r="G81" s="194"/>
      <c r="H81" s="194"/>
      <c r="I81" s="194"/>
      <c r="J81" s="142"/>
      <c r="K81" s="93"/>
      <c r="L81" s="195" t="s">
        <v>22</v>
      </c>
      <c r="M81" s="195"/>
      <c r="N81" s="195"/>
      <c r="O81" s="195"/>
      <c r="P81" s="195"/>
      <c r="Q81" s="194" t="s">
        <v>23</v>
      </c>
      <c r="R81" s="194"/>
      <c r="S81" s="194"/>
      <c r="T81" s="194"/>
      <c r="U81" s="194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229"/>
      <c r="F82" s="229"/>
      <c r="G82" s="229"/>
      <c r="H82" s="229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0:U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B28:C28"/>
    <mergeCell ref="S28:AB28"/>
    <mergeCell ref="A14:C27"/>
    <mergeCell ref="D14:E28"/>
    <mergeCell ref="F14:G28"/>
    <mergeCell ref="V14:W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G50" sqref="G50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3.1406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37"/>
      <c r="C3" s="237"/>
      <c r="D3" s="237"/>
      <c r="E3" s="237"/>
      <c r="F3" s="84"/>
      <c r="G3" s="238" t="s">
        <v>63</v>
      </c>
      <c r="H3" s="238"/>
      <c r="I3" s="238"/>
      <c r="J3" s="238"/>
      <c r="K3" s="238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7.75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7.75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7.75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7.75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7.75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7.75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7.75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7.75">
      <c r="A11" s="84"/>
      <c r="B11" s="239" t="s">
        <v>0</v>
      </c>
      <c r="C11" s="239"/>
      <c r="D11" s="239"/>
      <c r="E11" s="239"/>
      <c r="F11" s="84"/>
      <c r="G11" s="240" t="s">
        <v>1</v>
      </c>
      <c r="H11" s="240"/>
      <c r="I11" s="240"/>
      <c r="J11" s="240"/>
      <c r="K11" s="240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7.75">
      <c r="A12" s="157" t="str">
        <f>'83,23 общая'!A12</f>
        <v>11.11.22.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42" t="s">
        <v>47</v>
      </c>
      <c r="AG12" s="243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36" t="str">
        <f>'83,23 общая'!P13:W13</f>
        <v>11.11.22.</v>
      </c>
      <c r="Q13" s="236"/>
      <c r="R13" s="236"/>
      <c r="S13" s="236"/>
      <c r="T13" s="236"/>
      <c r="U13" s="236"/>
      <c r="V13" s="236"/>
      <c r="W13" s="236"/>
      <c r="X13" s="84"/>
      <c r="Y13" s="81"/>
      <c r="Z13" s="81"/>
      <c r="AA13" s="81"/>
      <c r="AB13" s="81"/>
      <c r="AC13" s="81"/>
      <c r="AD13" s="84"/>
      <c r="AE13" s="84"/>
      <c r="AF13" s="242">
        <v>504202</v>
      </c>
      <c r="AG13" s="243"/>
    </row>
    <row r="14" spans="1:33" ht="13.5" customHeight="1">
      <c r="A14" s="244" t="s">
        <v>13</v>
      </c>
      <c r="B14" s="244"/>
      <c r="C14" s="244"/>
      <c r="D14" s="244" t="s">
        <v>16</v>
      </c>
      <c r="E14" s="244"/>
      <c r="F14" s="244" t="s">
        <v>27</v>
      </c>
      <c r="G14" s="244"/>
      <c r="H14" s="244" t="s">
        <v>28</v>
      </c>
      <c r="I14" s="244"/>
      <c r="J14" s="244" t="s">
        <v>46</v>
      </c>
      <c r="K14" s="244"/>
      <c r="L14" s="244" t="s">
        <v>17</v>
      </c>
      <c r="M14" s="244"/>
      <c r="N14" s="158"/>
      <c r="O14" s="81"/>
      <c r="P14" s="175"/>
      <c r="Q14" s="176"/>
      <c r="R14" s="174"/>
      <c r="S14" s="241"/>
      <c r="T14" s="241"/>
      <c r="U14" s="241"/>
      <c r="V14" s="241"/>
      <c r="W14" s="241"/>
      <c r="X14" s="160"/>
      <c r="Y14" s="81"/>
      <c r="Z14" s="81"/>
      <c r="AA14" s="81"/>
      <c r="AB14" s="81"/>
      <c r="AC14" s="81"/>
      <c r="AD14" s="84"/>
      <c r="AE14" s="81"/>
      <c r="AF14" s="246"/>
      <c r="AG14" s="246"/>
    </row>
    <row r="15" spans="1:33" ht="12.6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158"/>
      <c r="O15" s="81"/>
      <c r="P15" s="83"/>
      <c r="Q15" s="83"/>
      <c r="R15" s="83"/>
      <c r="S15" s="236" t="s">
        <v>29</v>
      </c>
      <c r="T15" s="236"/>
      <c r="U15" s="236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46"/>
      <c r="AG15" s="246"/>
    </row>
    <row r="16" spans="1:33" ht="12.6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158"/>
      <c r="O16" s="81"/>
      <c r="P16" s="83"/>
      <c r="Q16" s="83"/>
      <c r="R16" s="83"/>
      <c r="S16" s="236" t="s">
        <v>30</v>
      </c>
      <c r="T16" s="236"/>
      <c r="U16" s="236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46"/>
      <c r="AG16" s="246"/>
    </row>
    <row r="17" spans="1:33" ht="12.6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158"/>
      <c r="O17" s="81"/>
      <c r="P17" s="83"/>
      <c r="Q17" s="83"/>
      <c r="R17" s="83"/>
      <c r="S17" s="236" t="s">
        <v>31</v>
      </c>
      <c r="T17" s="236"/>
      <c r="U17" s="236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46"/>
      <c r="AG17" s="246"/>
    </row>
    <row r="18" spans="1:33" ht="12.6" hidden="1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158"/>
      <c r="O18" s="81"/>
      <c r="P18" s="83"/>
      <c r="Q18" s="83"/>
      <c r="R18" s="83"/>
      <c r="S18" s="236" t="s">
        <v>32</v>
      </c>
      <c r="T18" s="236"/>
      <c r="U18" s="236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46"/>
      <c r="AG18" s="246"/>
    </row>
    <row r="19" spans="1:33" ht="12.6" hidden="1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158"/>
      <c r="O19" s="81"/>
      <c r="P19" s="83"/>
      <c r="Q19" s="83"/>
      <c r="R19" s="83"/>
      <c r="S19" s="236" t="s">
        <v>33</v>
      </c>
      <c r="T19" s="236"/>
      <c r="U19" s="236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46"/>
      <c r="AG19" s="246"/>
    </row>
    <row r="20" spans="1:33" ht="12.6" hidden="1" customHeigh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158"/>
      <c r="O20" s="81"/>
      <c r="P20" s="83"/>
      <c r="Q20" s="83"/>
      <c r="R20" s="83"/>
      <c r="S20" s="236" t="s">
        <v>34</v>
      </c>
      <c r="T20" s="236"/>
      <c r="U20" s="236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46"/>
      <c r="AG20" s="246"/>
    </row>
    <row r="21" spans="1:33" ht="12.6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158"/>
      <c r="O21" s="81"/>
      <c r="P21" s="83"/>
      <c r="Q21" s="83"/>
      <c r="R21" s="83"/>
      <c r="S21" s="236" t="s">
        <v>35</v>
      </c>
      <c r="T21" s="236"/>
      <c r="U21" s="236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46"/>
      <c r="AG21" s="246"/>
    </row>
    <row r="22" spans="1:33" ht="12.6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158"/>
      <c r="O22" s="81"/>
      <c r="P22" s="83"/>
      <c r="Q22" s="83"/>
      <c r="R22" s="83"/>
      <c r="S22" s="236" t="s">
        <v>36</v>
      </c>
      <c r="T22" s="236"/>
      <c r="U22" s="236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46"/>
      <c r="AG22" s="246"/>
    </row>
    <row r="23" spans="1:33" ht="12.6" hidden="1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158"/>
      <c r="O23" s="81"/>
      <c r="P23" s="83"/>
      <c r="Q23" s="83"/>
      <c r="R23" s="83"/>
      <c r="S23" s="236" t="s">
        <v>37</v>
      </c>
      <c r="T23" s="236"/>
      <c r="U23" s="236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46"/>
      <c r="AG23" s="246"/>
    </row>
    <row r="24" spans="1:33" ht="12.6" hidden="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158"/>
      <c r="O24" s="81"/>
      <c r="P24" s="83"/>
      <c r="Q24" s="83"/>
      <c r="R24" s="83"/>
      <c r="S24" s="236" t="s">
        <v>38</v>
      </c>
      <c r="T24" s="236"/>
      <c r="U24" s="236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46"/>
      <c r="AG24" s="246"/>
    </row>
    <row r="25" spans="1:33" ht="12.6" hidden="1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158"/>
      <c r="O25" s="81"/>
      <c r="P25" s="83"/>
      <c r="Q25" s="83"/>
      <c r="R25" s="83"/>
      <c r="S25" s="236" t="s">
        <v>39</v>
      </c>
      <c r="T25" s="236"/>
      <c r="U25" s="236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46"/>
      <c r="AG25" s="246"/>
    </row>
    <row r="26" spans="1:33" ht="21.75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158"/>
      <c r="O26" s="81"/>
      <c r="P26" s="83"/>
      <c r="Q26" s="83"/>
      <c r="R26" s="83"/>
      <c r="S26" s="236"/>
      <c r="T26" s="236"/>
      <c r="U26" s="236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46"/>
      <c r="AG26" s="246"/>
    </row>
    <row r="27" spans="1:33" ht="66.75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158"/>
      <c r="O27" s="158"/>
      <c r="P27" s="184" t="s">
        <v>18</v>
      </c>
      <c r="Q27" s="185"/>
      <c r="R27" s="13"/>
      <c r="S27" s="209" t="s">
        <v>55</v>
      </c>
      <c r="T27" s="209"/>
      <c r="U27" s="209"/>
      <c r="V27" s="209"/>
      <c r="W27" s="209"/>
      <c r="X27" s="209"/>
      <c r="Y27" s="209"/>
      <c r="Z27" s="209"/>
      <c r="AA27" s="209"/>
      <c r="AB27" s="209"/>
      <c r="AC27" s="81"/>
      <c r="AD27" s="84"/>
      <c r="AE27" s="81"/>
      <c r="AF27" s="246"/>
      <c r="AG27" s="246"/>
    </row>
    <row r="28" spans="1:33" ht="19.5" customHeight="1">
      <c r="A28" s="179" t="s">
        <v>14</v>
      </c>
      <c r="B28" s="244" t="s">
        <v>15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45">
        <v>2066463</v>
      </c>
      <c r="AG28" s="245"/>
    </row>
    <row r="29" spans="1:33" ht="28.5" customHeight="1">
      <c r="A29" s="183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197"/>
      <c r="X29" s="197"/>
      <c r="Y29" s="197"/>
      <c r="Z29" s="197"/>
      <c r="AA29" s="197"/>
      <c r="AB29" s="197"/>
      <c r="AC29" s="81"/>
      <c r="AD29" s="84"/>
      <c r="AE29" s="84"/>
      <c r="AF29" s="239"/>
      <c r="AG29" s="248"/>
    </row>
    <row r="30" spans="1:33" ht="19.5" customHeight="1">
      <c r="A30" s="40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198" t="s">
        <v>60</v>
      </c>
      <c r="W30" s="199"/>
      <c r="X30" s="199"/>
      <c r="Y30" s="199"/>
      <c r="Z30" s="199"/>
      <c r="AA30" s="199"/>
      <c r="AB30" s="199"/>
      <c r="AC30" s="159"/>
      <c r="AD30" s="84"/>
      <c r="AE30" s="84"/>
      <c r="AF30" s="249"/>
      <c r="AG30" s="250"/>
    </row>
    <row r="31" spans="1:33" ht="24" customHeight="1">
      <c r="A31" s="40" t="s">
        <v>58</v>
      </c>
      <c r="B31" s="245"/>
      <c r="C31" s="245"/>
      <c r="D31" s="245">
        <v>14.95</v>
      </c>
      <c r="E31" s="245"/>
      <c r="F31" s="251">
        <f>'83,23 общая'!F31:G31</f>
        <v>66</v>
      </c>
      <c r="G31" s="251"/>
      <c r="H31" s="245"/>
      <c r="I31" s="245"/>
      <c r="J31" s="245"/>
      <c r="K31" s="245"/>
      <c r="L31" s="245"/>
      <c r="M31" s="245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52"/>
      <c r="I33" s="252"/>
      <c r="J33" s="253">
        <f>AE81/F31</f>
        <v>14.977899764799256</v>
      </c>
      <c r="K33" s="253"/>
      <c r="L33" s="254"/>
      <c r="M33" s="254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55" t="s">
        <v>4</v>
      </c>
      <c r="B34" s="256"/>
      <c r="C34" s="256"/>
      <c r="D34" s="259" t="s">
        <v>11</v>
      </c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60" t="s">
        <v>21</v>
      </c>
      <c r="AG34" s="261"/>
    </row>
    <row r="35" spans="1:33" ht="21" customHeight="1">
      <c r="A35" s="257"/>
      <c r="B35" s="258"/>
      <c r="C35" s="258"/>
      <c r="D35" s="246" t="s">
        <v>44</v>
      </c>
      <c r="E35" s="246"/>
      <c r="F35" s="246"/>
      <c r="G35" s="246"/>
      <c r="H35" s="246"/>
      <c r="I35" s="246" t="s">
        <v>45</v>
      </c>
      <c r="J35" s="246"/>
      <c r="K35" s="246"/>
      <c r="L35" s="246"/>
      <c r="M35" s="246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62"/>
      <c r="AG35" s="263"/>
    </row>
    <row r="36" spans="1:33" s="2" customFormat="1" ht="21" customHeight="1">
      <c r="A36" s="264" t="s">
        <v>12</v>
      </c>
      <c r="B36" s="265"/>
      <c r="C36" s="265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62"/>
      <c r="AG36" s="263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62</v>
      </c>
      <c r="F37" s="43" t="s">
        <v>68</v>
      </c>
      <c r="G37" s="44" t="s">
        <v>69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64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говядина тушеная</v>
      </c>
      <c r="B40" s="61"/>
      <c r="C40" s="62" t="s">
        <v>48</v>
      </c>
      <c r="D40" s="63">
        <v>8.9999999999999993E-3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734.31</v>
      </c>
      <c r="AE40" s="67">
        <f>AF40*AD40</f>
        <v>435.26593596059104</v>
      </c>
      <c r="AF40" s="167">
        <f>'83,23 общая'!AF40/83.23*14.95</f>
        <v>0.59275501622011284</v>
      </c>
      <c r="AG40" s="69">
        <f>AF40*L33</f>
        <v>0</v>
      </c>
    </row>
    <row r="41" spans="1:33" ht="30" customHeight="1" thickBot="1">
      <c r="A41" s="165" t="str">
        <f>'83,23 общая'!A41</f>
        <v>масло растительное</v>
      </c>
      <c r="B41" s="57"/>
      <c r="C41" s="62" t="s">
        <v>48</v>
      </c>
      <c r="D41" s="63">
        <v>2E-3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197.74</v>
      </c>
      <c r="AE41" s="67">
        <f t="shared" ref="AE41:AE72" si="0">AF41*AD41</f>
        <v>23.442275381473024</v>
      </c>
      <c r="AF41" s="167">
        <f>'83,23 общая'!AF41/83.23*14.95</f>
        <v>0.11855100324402257</v>
      </c>
      <c r="AG41" s="69">
        <f>AF41*L33</f>
        <v>0</v>
      </c>
    </row>
    <row r="42" spans="1:33" ht="29.25" customHeight="1" thickBot="1">
      <c r="A42" s="165" t="str">
        <f>'83,23 общая'!A42</f>
        <v>картофель</v>
      </c>
      <c r="B42" s="57"/>
      <c r="C42" s="62" t="s">
        <v>48</v>
      </c>
      <c r="D42" s="63">
        <v>4.1000000000000002E-2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38</v>
      </c>
      <c r="AE42" s="67">
        <f t="shared" si="0"/>
        <v>103.75009011173853</v>
      </c>
      <c r="AF42" s="167">
        <f>'83,23 общая'!AF42/83.23*14.95</f>
        <v>2.7302655292562772</v>
      </c>
      <c r="AG42" s="69">
        <f>AF42*L33</f>
        <v>0</v>
      </c>
    </row>
    <row r="43" spans="1:33" ht="30" customHeight="1" thickBot="1">
      <c r="A43" s="165" t="str">
        <f>'83,23 общая'!A43</f>
        <v>лук</v>
      </c>
      <c r="B43" s="57"/>
      <c r="C43" s="62" t="s">
        <v>48</v>
      </c>
      <c r="D43" s="63">
        <v>5.0000000000000001E-3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35</v>
      </c>
      <c r="AE43" s="67">
        <f t="shared" si="0"/>
        <v>12.573591253153911</v>
      </c>
      <c r="AF43" s="167">
        <f>'83,23 общая'!AF43/83.23*14.95</f>
        <v>0.359245464375826</v>
      </c>
      <c r="AG43" s="69">
        <f>AF43*L33</f>
        <v>0</v>
      </c>
    </row>
    <row r="44" spans="1:33" ht="32.25" customHeight="1" thickBot="1">
      <c r="A44" s="165" t="str">
        <f>'83,23 общая'!A44</f>
        <v>морковь</v>
      </c>
      <c r="B44" s="57"/>
      <c r="C44" s="62" t="s">
        <v>48</v>
      </c>
      <c r="D44" s="63">
        <v>7.0000000000000001E-3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60</v>
      </c>
      <c r="AE44" s="67">
        <f t="shared" si="0"/>
        <v>28.452240778565418</v>
      </c>
      <c r="AF44" s="167">
        <f>'83,23 общая'!AF44/83.23*14.95</f>
        <v>0.47420401297609027</v>
      </c>
      <c r="AG44" s="69">
        <f>AF44*L33</f>
        <v>0</v>
      </c>
    </row>
    <row r="45" spans="1:33" ht="30" customHeight="1" thickBot="1">
      <c r="A45" s="165" t="str">
        <f>'83,23 общая'!A45</f>
        <v>соль</v>
      </c>
      <c r="B45" s="57"/>
      <c r="C45" s="62" t="s">
        <v>48</v>
      </c>
      <c r="D45" s="63">
        <v>1E-3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25</v>
      </c>
      <c r="AE45" s="67">
        <f t="shared" si="0"/>
        <v>0.89811366093956491</v>
      </c>
      <c r="AF45" s="167">
        <f>'83,23 общая'!AF45/83.23*14.95</f>
        <v>3.5924546437582597E-2</v>
      </c>
      <c r="AG45" s="69">
        <f>AF45*L33</f>
        <v>0</v>
      </c>
    </row>
    <row r="46" spans="1:33" ht="29.25" customHeight="1" thickBot="1">
      <c r="A46" s="165" t="str">
        <f>'83,23 общая'!A46</f>
        <v>хлеб</v>
      </c>
      <c r="B46" s="57"/>
      <c r="C46" s="62" t="s">
        <v>48</v>
      </c>
      <c r="D46" s="63"/>
      <c r="E46" s="64">
        <v>8.9999999999999993E-3</v>
      </c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54</v>
      </c>
      <c r="AE46" s="67">
        <f t="shared" si="0"/>
        <v>32.008770875886093</v>
      </c>
      <c r="AF46" s="167">
        <f>'83,23 общая'!AF46/83.23*14.95</f>
        <v>0.59275501622011284</v>
      </c>
      <c r="AG46" s="69">
        <f>AF46*L33</f>
        <v>0</v>
      </c>
    </row>
    <row r="47" spans="1:33" ht="30.75" customHeight="1" thickBot="1">
      <c r="A47" s="165" t="str">
        <f>'83,23 общая'!A47</f>
        <v>сухофрукты</v>
      </c>
      <c r="B47" s="57"/>
      <c r="C47" s="62" t="s">
        <v>48</v>
      </c>
      <c r="D47" s="63"/>
      <c r="E47" s="64"/>
      <c r="F47" s="64">
        <v>4.0000000000000001E-3</v>
      </c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150</v>
      </c>
      <c r="AE47" s="67">
        <f t="shared" si="0"/>
        <v>35.026432776643034</v>
      </c>
      <c r="AF47" s="167">
        <f>'83,23 общая'!AF47/83.23*14.95</f>
        <v>0.2335095518442869</v>
      </c>
      <c r="AG47" s="69">
        <f>AF47*L33</f>
        <v>0</v>
      </c>
    </row>
    <row r="48" spans="1:33" ht="33" customHeight="1" thickBot="1">
      <c r="A48" s="165" t="str">
        <f>'83,23 общая'!A48</f>
        <v>сахар</v>
      </c>
      <c r="B48" s="57"/>
      <c r="C48" s="62" t="s">
        <v>48</v>
      </c>
      <c r="D48" s="63"/>
      <c r="E48" s="64"/>
      <c r="F48" s="64">
        <v>4.0000000000000001E-3</v>
      </c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110</v>
      </c>
      <c r="AE48" s="67">
        <f t="shared" si="0"/>
        <v>32.601525892106203</v>
      </c>
      <c r="AF48" s="167">
        <f>'83,23 общая'!AF48/83.23*14.95</f>
        <v>0.29637750811005642</v>
      </c>
      <c r="AG48" s="69">
        <f>AF48*L33</f>
        <v>0</v>
      </c>
    </row>
    <row r="49" spans="1:33" ht="30.75" customHeight="1" thickBot="1">
      <c r="A49" s="165" t="str">
        <f>'83,23 общая'!A49</f>
        <v>яблоко</v>
      </c>
      <c r="B49" s="57"/>
      <c r="C49" s="62" t="s">
        <v>48</v>
      </c>
      <c r="D49" s="63"/>
      <c r="E49" s="64"/>
      <c r="F49" s="64"/>
      <c r="G49" s="64">
        <v>3.5999999999999997E-2</v>
      </c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120</v>
      </c>
      <c r="AE49" s="67">
        <f t="shared" si="0"/>
        <v>284.52240778565414</v>
      </c>
      <c r="AF49" s="167">
        <f>'83,23 общая'!AF49/83.23*14.95</f>
        <v>2.3710200648804514</v>
      </c>
      <c r="AG49" s="69">
        <f>AF49*L33</f>
        <v>0</v>
      </c>
    </row>
    <row r="50" spans="1:33" ht="24.75" customHeight="1" thickBot="1">
      <c r="A50" s="165">
        <f>'83,23 общая'!A50</f>
        <v>0</v>
      </c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0</v>
      </c>
      <c r="AE50" s="67">
        <f t="shared" si="0"/>
        <v>0</v>
      </c>
      <c r="AF50" s="167">
        <f>'83,23 общая'!AF50/83.23*14.95</f>
        <v>0</v>
      </c>
      <c r="AG50" s="69">
        <f>AF50*L33</f>
        <v>0</v>
      </c>
    </row>
    <row r="51" spans="1:33" ht="27" customHeight="1" thickBot="1">
      <c r="A51" s="165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0</v>
      </c>
      <c r="AE51" s="67">
        <f t="shared" si="0"/>
        <v>0</v>
      </c>
      <c r="AF51" s="167">
        <f>'83,23 общая'!AF51/83.23*14.95</f>
        <v>0</v>
      </c>
      <c r="AG51" s="69">
        <f>AF51*L33</f>
        <v>0</v>
      </c>
    </row>
    <row r="52" spans="1:33" ht="27" customHeight="1" thickBot="1">
      <c r="A52" s="165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0</v>
      </c>
      <c r="AE52" s="67">
        <f t="shared" si="0"/>
        <v>0</v>
      </c>
      <c r="AF52" s="167">
        <f>'83,23 общая'!AF52/83.23*14.95</f>
        <v>0</v>
      </c>
      <c r="AG52" s="69"/>
    </row>
    <row r="53" spans="1:33" ht="27" customHeight="1" thickBot="1">
      <c r="A53" s="165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0</v>
      </c>
      <c r="AE53" s="67">
        <f t="shared" si="0"/>
        <v>0</v>
      </c>
      <c r="AF53" s="167">
        <f>'83,23 общая'!AF53/83.23*14.95</f>
        <v>0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67" t="s">
        <v>6</v>
      </c>
      <c r="B80" s="268"/>
      <c r="C80" s="269"/>
      <c r="D80" s="269"/>
      <c r="E80" s="79"/>
      <c r="F80" s="271" t="s">
        <v>61</v>
      </c>
      <c r="G80" s="271"/>
      <c r="H80" s="271"/>
      <c r="I80" s="235"/>
      <c r="J80" s="80"/>
      <c r="K80" s="81"/>
      <c r="L80" s="273" t="s">
        <v>5</v>
      </c>
      <c r="M80" s="273"/>
      <c r="N80" s="273"/>
      <c r="O80" s="273"/>
      <c r="P80" s="273"/>
      <c r="Q80" s="271" t="s">
        <v>60</v>
      </c>
      <c r="R80" s="271"/>
      <c r="S80" s="271"/>
      <c r="T80" s="27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70" t="s">
        <v>23</v>
      </c>
      <c r="G81" s="270"/>
      <c r="H81" s="270"/>
      <c r="I81" s="270"/>
      <c r="J81" s="80"/>
      <c r="K81" s="81"/>
      <c r="L81" s="236" t="s">
        <v>22</v>
      </c>
      <c r="M81" s="236"/>
      <c r="N81" s="236"/>
      <c r="O81" s="236"/>
      <c r="P81" s="236"/>
      <c r="Q81" s="270" t="s">
        <v>23</v>
      </c>
      <c r="R81" s="270"/>
      <c r="S81" s="270"/>
      <c r="T81" s="27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988.54138447675086</v>
      </c>
      <c r="AF81" s="170"/>
      <c r="AG81" s="83"/>
    </row>
    <row r="82" spans="1:33" ht="30" customHeight="1">
      <c r="A82" s="84"/>
      <c r="B82" s="84"/>
      <c r="C82" s="84"/>
      <c r="D82" s="80"/>
      <c r="E82" s="266"/>
      <c r="F82" s="266"/>
      <c r="G82" s="266"/>
      <c r="H82" s="26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A14:C27"/>
    <mergeCell ref="D14:E28"/>
    <mergeCell ref="F14:G28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G50" sqref="G50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3.4257812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03"/>
      <c r="C3" s="203"/>
      <c r="D3" s="203"/>
      <c r="E3" s="203"/>
      <c r="F3" s="91"/>
      <c r="G3" s="204" t="s">
        <v>63</v>
      </c>
      <c r="H3" s="204"/>
      <c r="I3" s="204"/>
      <c r="J3" s="204"/>
      <c r="K3" s="204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5" t="s">
        <v>0</v>
      </c>
      <c r="C11" s="205"/>
      <c r="D11" s="205"/>
      <c r="E11" s="205"/>
      <c r="F11" s="91"/>
      <c r="G11" s="206" t="s">
        <v>1</v>
      </c>
      <c r="H11" s="206"/>
      <c r="I11" s="206"/>
      <c r="J11" s="206"/>
      <c r="K11" s="206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11.11.22.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00" t="s">
        <v>47</v>
      </c>
      <c r="AG12" s="201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11.11.22.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00">
        <v>504202</v>
      </c>
      <c r="AG13" s="201"/>
    </row>
    <row r="14" spans="1:33" ht="25.5" customHeight="1">
      <c r="A14" s="202" t="s">
        <v>13</v>
      </c>
      <c r="B14" s="202"/>
      <c r="C14" s="202"/>
      <c r="D14" s="202" t="s">
        <v>16</v>
      </c>
      <c r="E14" s="202"/>
      <c r="F14" s="202" t="s">
        <v>27</v>
      </c>
      <c r="G14" s="202"/>
      <c r="H14" s="202" t="s">
        <v>28</v>
      </c>
      <c r="I14" s="202"/>
      <c r="J14" s="202" t="s">
        <v>46</v>
      </c>
      <c r="K14" s="202"/>
      <c r="L14" s="202" t="s">
        <v>17</v>
      </c>
      <c r="M14" s="202"/>
      <c r="N14" s="101"/>
      <c r="O14" s="93"/>
      <c r="P14" s="177"/>
      <c r="Q14" s="178"/>
      <c r="R14" s="173"/>
      <c r="S14" s="207"/>
      <c r="T14" s="207"/>
      <c r="U14" s="207"/>
      <c r="V14" s="207"/>
      <c r="W14" s="207"/>
      <c r="X14" s="103"/>
      <c r="Y14" s="93"/>
      <c r="Z14" s="93"/>
      <c r="AA14" s="93"/>
      <c r="AB14" s="93"/>
      <c r="AC14" s="93"/>
      <c r="AD14" s="91"/>
      <c r="AE14" s="93"/>
      <c r="AF14" s="208"/>
      <c r="AG14" s="208"/>
    </row>
    <row r="15" spans="1:33" ht="12.6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01"/>
      <c r="O15" s="93"/>
      <c r="P15" s="104"/>
      <c r="Q15" s="104"/>
      <c r="R15" s="104"/>
      <c r="S15" s="195" t="s">
        <v>29</v>
      </c>
      <c r="T15" s="195"/>
      <c r="U15" s="19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8"/>
      <c r="AG15" s="208"/>
    </row>
    <row r="16" spans="1:33" ht="12.6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1"/>
      <c r="O16" s="93"/>
      <c r="P16" s="104"/>
      <c r="Q16" s="104"/>
      <c r="R16" s="104"/>
      <c r="S16" s="195" t="s">
        <v>30</v>
      </c>
      <c r="T16" s="195"/>
      <c r="U16" s="19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8"/>
      <c r="AG16" s="208"/>
    </row>
    <row r="17" spans="1:33" ht="12.6" hidden="1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01"/>
      <c r="O17" s="93"/>
      <c r="P17" s="104"/>
      <c r="Q17" s="104"/>
      <c r="R17" s="104"/>
      <c r="S17" s="195" t="s">
        <v>31</v>
      </c>
      <c r="T17" s="195"/>
      <c r="U17" s="19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8"/>
      <c r="AG17" s="208"/>
    </row>
    <row r="18" spans="1:33" ht="12.6" hidden="1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01"/>
      <c r="O18" s="93"/>
      <c r="P18" s="104"/>
      <c r="Q18" s="104"/>
      <c r="R18" s="104"/>
      <c r="S18" s="195" t="s">
        <v>32</v>
      </c>
      <c r="T18" s="195"/>
      <c r="U18" s="19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8"/>
      <c r="AG18" s="208"/>
    </row>
    <row r="19" spans="1:33" ht="12.6" hidden="1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01"/>
      <c r="O19" s="93"/>
      <c r="P19" s="104"/>
      <c r="Q19" s="104"/>
      <c r="R19" s="104"/>
      <c r="S19" s="195" t="s">
        <v>33</v>
      </c>
      <c r="T19" s="195"/>
      <c r="U19" s="19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8"/>
      <c r="AG19" s="208"/>
    </row>
    <row r="20" spans="1:33" ht="12.6" hidden="1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01"/>
      <c r="O20" s="93"/>
      <c r="P20" s="104"/>
      <c r="Q20" s="104"/>
      <c r="R20" s="104"/>
      <c r="S20" s="195" t="s">
        <v>34</v>
      </c>
      <c r="T20" s="195"/>
      <c r="U20" s="19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8"/>
      <c r="AG20" s="208"/>
    </row>
    <row r="21" spans="1:33" ht="12.6" hidden="1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1"/>
      <c r="O21" s="93"/>
      <c r="P21" s="104"/>
      <c r="Q21" s="104"/>
      <c r="R21" s="104"/>
      <c r="S21" s="195" t="s">
        <v>35</v>
      </c>
      <c r="T21" s="195"/>
      <c r="U21" s="19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8"/>
      <c r="AG21" s="208"/>
    </row>
    <row r="22" spans="1:33" ht="12.6" hidden="1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01"/>
      <c r="O22" s="93"/>
      <c r="P22" s="104"/>
      <c r="Q22" s="104"/>
      <c r="R22" s="104"/>
      <c r="S22" s="195" t="s">
        <v>36</v>
      </c>
      <c r="T22" s="195"/>
      <c r="U22" s="19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8"/>
      <c r="AG22" s="208"/>
    </row>
    <row r="23" spans="1:33" ht="12.6" hidden="1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01"/>
      <c r="O23" s="93"/>
      <c r="P23" s="104"/>
      <c r="Q23" s="104"/>
      <c r="R23" s="104"/>
      <c r="S23" s="195" t="s">
        <v>37</v>
      </c>
      <c r="T23" s="195"/>
      <c r="U23" s="19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8"/>
      <c r="AG23" s="208"/>
    </row>
    <row r="24" spans="1:33" ht="12.6" hidden="1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1"/>
      <c r="O24" s="93"/>
      <c r="P24" s="104"/>
      <c r="Q24" s="104"/>
      <c r="R24" s="104"/>
      <c r="S24" s="195" t="s">
        <v>38</v>
      </c>
      <c r="T24" s="195"/>
      <c r="U24" s="19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8"/>
      <c r="AG24" s="208"/>
    </row>
    <row r="25" spans="1:33" ht="12.6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101"/>
      <c r="O25" s="93"/>
      <c r="P25" s="104"/>
      <c r="Q25" s="104"/>
      <c r="R25" s="104"/>
      <c r="S25" s="195" t="s">
        <v>39</v>
      </c>
      <c r="T25" s="195"/>
      <c r="U25" s="19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8"/>
      <c r="AG25" s="208"/>
    </row>
    <row r="26" spans="1:33" ht="12.6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1"/>
      <c r="O26" s="93"/>
      <c r="P26" s="104"/>
      <c r="Q26" s="104"/>
      <c r="R26" s="104"/>
      <c r="S26" s="195" t="s">
        <v>40</v>
      </c>
      <c r="T26" s="195"/>
      <c r="U26" s="19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8"/>
      <c r="AG26" s="208"/>
    </row>
    <row r="27" spans="1:33" ht="72.7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8"/>
      <c r="AG27" s="208"/>
    </row>
    <row r="28" spans="1:33" ht="78" customHeight="1">
      <c r="A28" s="35" t="s">
        <v>14</v>
      </c>
      <c r="B28" s="202" t="s">
        <v>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101"/>
      <c r="O28" s="101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93"/>
      <c r="AD28" s="91"/>
      <c r="AE28" s="91"/>
      <c r="AF28" s="210">
        <v>2066463</v>
      </c>
      <c r="AG28" s="210"/>
    </row>
    <row r="29" spans="1:33" ht="27.75" customHeight="1">
      <c r="A29" s="106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5"/>
      <c r="AG29" s="211"/>
    </row>
    <row r="30" spans="1:33" ht="23.25" customHeight="1">
      <c r="A30" s="106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93"/>
      <c r="AD30" s="91"/>
      <c r="AE30" s="91"/>
      <c r="AF30" s="212"/>
      <c r="AG30" s="213"/>
    </row>
    <row r="31" spans="1:33" ht="25.5" customHeight="1">
      <c r="A31" s="106" t="s">
        <v>57</v>
      </c>
      <c r="B31" s="210"/>
      <c r="C31" s="210"/>
      <c r="D31" s="210">
        <v>44.86</v>
      </c>
      <c r="E31" s="210"/>
      <c r="F31" s="214">
        <f>'83,23 общая'!F31:G31</f>
        <v>66</v>
      </c>
      <c r="G31" s="214"/>
      <c r="H31" s="210"/>
      <c r="I31" s="210"/>
      <c r="J31" s="210"/>
      <c r="K31" s="210"/>
      <c r="L31" s="210"/>
      <c r="M31" s="210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93"/>
      <c r="AD31" s="103"/>
      <c r="AE31" s="103"/>
      <c r="AF31" s="102"/>
      <c r="AG31" s="102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44.943717956447806</v>
      </c>
      <c r="K33" s="216"/>
      <c r="L33" s="217"/>
      <c r="M33" s="217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18" t="s">
        <v>4</v>
      </c>
      <c r="B34" s="219"/>
      <c r="C34" s="219"/>
      <c r="D34" s="222" t="s">
        <v>11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 t="s">
        <v>21</v>
      </c>
      <c r="AG34" s="224"/>
    </row>
    <row r="35" spans="1:33" ht="24" customHeight="1">
      <c r="A35" s="220"/>
      <c r="B35" s="221"/>
      <c r="C35" s="221"/>
      <c r="D35" s="208" t="s">
        <v>44</v>
      </c>
      <c r="E35" s="208"/>
      <c r="F35" s="208"/>
      <c r="G35" s="208"/>
      <c r="H35" s="208"/>
      <c r="I35" s="208" t="s">
        <v>45</v>
      </c>
      <c r="J35" s="208"/>
      <c r="K35" s="208"/>
      <c r="L35" s="208"/>
      <c r="M35" s="208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5"/>
      <c r="AG35" s="226"/>
    </row>
    <row r="36" spans="1:33" s="2" customFormat="1" ht="18.75" customHeight="1">
      <c r="A36" s="227" t="s">
        <v>12</v>
      </c>
      <c r="B36" s="228"/>
      <c r="C36" s="228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5"/>
      <c r="AG36" s="226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62</v>
      </c>
      <c r="F37" s="43" t="s">
        <v>68</v>
      </c>
      <c r="G37" s="44" t="s">
        <v>69</v>
      </c>
      <c r="H37" s="44"/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64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говядина тушеная</v>
      </c>
      <c r="B40" s="125"/>
      <c r="C40" s="126" t="s">
        <v>48</v>
      </c>
      <c r="D40" s="127">
        <v>2.7E-2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734.31</v>
      </c>
      <c r="AE40" s="131">
        <f>AF40*AD40</f>
        <v>1306.0889556650243</v>
      </c>
      <c r="AF40" s="132">
        <f>'83,23 общая'!AF40/83.23*44.86</f>
        <v>1.7786615403099841</v>
      </c>
      <c r="AG40" s="133">
        <f>AF40*L33</f>
        <v>0</v>
      </c>
    </row>
    <row r="41" spans="1:33" ht="30" customHeight="1" thickBot="1">
      <c r="A41" s="149" t="str">
        <f>'83,23 общая'!A41</f>
        <v>масло растительное</v>
      </c>
      <c r="B41" s="111"/>
      <c r="C41" s="126" t="s">
        <v>48</v>
      </c>
      <c r="D41" s="127">
        <v>5.0000000000000001E-3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70.342506596179263</v>
      </c>
      <c r="AF41" s="132">
        <f>'83,23 общая'!AF41/83.23*44.86</f>
        <v>0.35573230806199685</v>
      </c>
      <c r="AG41" s="133">
        <f>AF41*L33</f>
        <v>0</v>
      </c>
    </row>
    <row r="42" spans="1:33" ht="30" customHeight="1" thickBot="1">
      <c r="A42" s="149" t="str">
        <f>'83,23 общая'!A42</f>
        <v>картофель</v>
      </c>
      <c r="B42" s="111"/>
      <c r="C42" s="126" t="s">
        <v>48</v>
      </c>
      <c r="D42" s="127">
        <v>0.124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38</v>
      </c>
      <c r="AE42" s="131">
        <f t="shared" si="0"/>
        <v>311.31966838880203</v>
      </c>
      <c r="AF42" s="132">
        <f>'83,23 общая'!AF42/83.23*44.86</f>
        <v>8.1926228523368962</v>
      </c>
      <c r="AG42" s="133">
        <f>AF42*L33</f>
        <v>0</v>
      </c>
    </row>
    <row r="43" spans="1:33" ht="30.75" customHeight="1" thickBot="1">
      <c r="A43" s="149" t="str">
        <f>'83,23 общая'!A43</f>
        <v>лук</v>
      </c>
      <c r="B43" s="111"/>
      <c r="C43" s="126" t="s">
        <v>48</v>
      </c>
      <c r="D43" s="127">
        <v>1.6E-2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35</v>
      </c>
      <c r="AE43" s="131">
        <f t="shared" si="0"/>
        <v>37.729184188393603</v>
      </c>
      <c r="AF43" s="132">
        <f>'83,23 общая'!AF43/83.23*44.86</f>
        <v>1.0779766910969601</v>
      </c>
      <c r="AG43" s="133">
        <f>AF43*L33</f>
        <v>0</v>
      </c>
    </row>
    <row r="44" spans="1:33" ht="30.75" customHeight="1" thickBot="1">
      <c r="A44" s="149" t="str">
        <f>'83,23 общая'!A44</f>
        <v>морковь</v>
      </c>
      <c r="B44" s="111"/>
      <c r="C44" s="126" t="s">
        <v>48</v>
      </c>
      <c r="D44" s="127">
        <v>2.1999999999999999E-2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60</v>
      </c>
      <c r="AE44" s="131">
        <f t="shared" si="0"/>
        <v>85.375753934879242</v>
      </c>
      <c r="AF44" s="132">
        <f>'83,23 общая'!AF44/83.23*44.86</f>
        <v>1.4229292322479874</v>
      </c>
      <c r="AG44" s="133">
        <f>AF44*L33</f>
        <v>0</v>
      </c>
    </row>
    <row r="45" spans="1:33" ht="30.75" customHeight="1" thickBot="1">
      <c r="A45" s="149" t="str">
        <f>'83,23 общая'!A45</f>
        <v>соль</v>
      </c>
      <c r="B45" s="111"/>
      <c r="C45" s="126" t="s">
        <v>48</v>
      </c>
      <c r="D45" s="127">
        <v>1E-3</v>
      </c>
      <c r="E45" s="128"/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25</v>
      </c>
      <c r="AE45" s="131">
        <f t="shared" si="0"/>
        <v>2.6949417277424006</v>
      </c>
      <c r="AF45" s="132">
        <f>'83,23 общая'!AF45/83.23*44.86</f>
        <v>0.10779766910969601</v>
      </c>
      <c r="AG45" s="133">
        <f>AF45*L33</f>
        <v>0</v>
      </c>
    </row>
    <row r="46" spans="1:33" ht="30.75" customHeight="1" thickBot="1">
      <c r="A46" s="149" t="str">
        <f>'83,23 общая'!A46</f>
        <v>хлеб</v>
      </c>
      <c r="B46" s="111"/>
      <c r="C46" s="126" t="s">
        <v>48</v>
      </c>
      <c r="D46" s="127"/>
      <c r="E46" s="128">
        <v>2.7E-2</v>
      </c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54</v>
      </c>
      <c r="AE46" s="131">
        <f t="shared" si="0"/>
        <v>96.04772317673914</v>
      </c>
      <c r="AF46" s="132">
        <f>'83,23 общая'!AF46/83.23*44.86</f>
        <v>1.7786615403099841</v>
      </c>
      <c r="AG46" s="133">
        <f>AF46*L33</f>
        <v>0</v>
      </c>
    </row>
    <row r="47" spans="1:33" ht="30.75" customHeight="1" thickBot="1">
      <c r="A47" s="149" t="str">
        <f>'83,23 общая'!A47</f>
        <v>сухофрукты</v>
      </c>
      <c r="B47" s="111"/>
      <c r="C47" s="126" t="s">
        <v>48</v>
      </c>
      <c r="D47" s="127"/>
      <c r="E47" s="128"/>
      <c r="F47" s="128">
        <v>1.0999999999999999E-2</v>
      </c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150</v>
      </c>
      <c r="AE47" s="131">
        <f t="shared" si="0"/>
        <v>105.10272738195363</v>
      </c>
      <c r="AF47" s="132">
        <f>'83,23 общая'!AF47/83.23*44.86</f>
        <v>0.70068484921302421</v>
      </c>
      <c r="AG47" s="133">
        <f>AF47*L33</f>
        <v>0</v>
      </c>
    </row>
    <row r="48" spans="1:33" ht="30" customHeight="1" thickBot="1">
      <c r="A48" s="149" t="str">
        <f>'83,23 общая'!A48</f>
        <v>сахар</v>
      </c>
      <c r="B48" s="111"/>
      <c r="C48" s="126" t="s">
        <v>48</v>
      </c>
      <c r="D48" s="127"/>
      <c r="E48" s="128"/>
      <c r="F48" s="128">
        <v>1.2999999999999999E-2</v>
      </c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110</v>
      </c>
      <c r="AE48" s="131">
        <f t="shared" si="0"/>
        <v>97.826384717049123</v>
      </c>
      <c r="AF48" s="132">
        <f>'83,23 общая'!AF48/83.23*44.86</f>
        <v>0.88933077015499207</v>
      </c>
      <c r="AG48" s="133">
        <f>AF48*L33</f>
        <v>0</v>
      </c>
    </row>
    <row r="49" spans="1:33" ht="30.75" customHeight="1" thickBot="1">
      <c r="A49" s="149" t="str">
        <f>'83,23 общая'!A49</f>
        <v>яблоко</v>
      </c>
      <c r="B49" s="111"/>
      <c r="C49" s="126" t="s">
        <v>48</v>
      </c>
      <c r="D49" s="127"/>
      <c r="E49" s="128"/>
      <c r="F49" s="128"/>
      <c r="G49" s="128">
        <v>0.108</v>
      </c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120</v>
      </c>
      <c r="AE49" s="131">
        <f t="shared" si="0"/>
        <v>853.75753934879242</v>
      </c>
      <c r="AF49" s="132">
        <f>'83,23 общая'!AF49/83.23*44.86</f>
        <v>7.1146461612399365</v>
      </c>
      <c r="AG49" s="133">
        <f>AF49*L33</f>
        <v>0</v>
      </c>
    </row>
    <row r="50" spans="1:33" ht="30" customHeight="1" thickBot="1">
      <c r="A50" s="149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общая'!AF50/83.23*44.86</f>
        <v>0</v>
      </c>
      <c r="AG50" s="133">
        <f>AF50*L33</f>
        <v>0</v>
      </c>
    </row>
    <row r="51" spans="1:33" ht="30" customHeight="1" thickBot="1">
      <c r="A51" s="149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общая'!AF51/83.23*44.86</f>
        <v>0</v>
      </c>
      <c r="AG51" s="133"/>
    </row>
    <row r="52" spans="1:33" ht="30" customHeight="1" thickBot="1">
      <c r="A52" s="149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общая'!AF52/83.23*44.86</f>
        <v>0</v>
      </c>
      <c r="AG52" s="133"/>
    </row>
    <row r="53" spans="1:33" ht="30" customHeight="1" thickBot="1">
      <c r="A53" s="149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общая'!AF53/83.23*44.86</f>
        <v>0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230" t="s">
        <v>6</v>
      </c>
      <c r="B80" s="231"/>
      <c r="C80" s="232"/>
      <c r="D80" s="232"/>
      <c r="E80" s="141"/>
      <c r="F80" s="234" t="s">
        <v>61</v>
      </c>
      <c r="G80" s="234"/>
      <c r="H80" s="234"/>
      <c r="I80" s="235"/>
      <c r="J80" s="142"/>
      <c r="K80" s="93"/>
      <c r="L80" s="196" t="s">
        <v>5</v>
      </c>
      <c r="M80" s="196"/>
      <c r="N80" s="196"/>
      <c r="O80" s="196"/>
      <c r="P80" s="196"/>
      <c r="Q80" s="274" t="s">
        <v>60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2966.285385125555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4" t="s">
        <v>23</v>
      </c>
      <c r="G81" s="194"/>
      <c r="H81" s="194"/>
      <c r="I81" s="194"/>
      <c r="J81" s="142"/>
      <c r="K81" s="93"/>
      <c r="L81" s="212" t="s">
        <v>22</v>
      </c>
      <c r="M81" s="212"/>
      <c r="N81" s="212"/>
      <c r="O81" s="212"/>
      <c r="P81" s="212"/>
      <c r="Q81" s="194" t="s">
        <v>23</v>
      </c>
      <c r="R81" s="194"/>
      <c r="S81" s="194"/>
      <c r="T81" s="194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229"/>
      <c r="F82" s="229"/>
      <c r="G82" s="229"/>
      <c r="H82" s="229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30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30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30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30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30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30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30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30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30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30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30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30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30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30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30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30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30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30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30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30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30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30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30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30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30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30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30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30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30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30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30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30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30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30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30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30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L31:M31"/>
    <mergeCell ref="B32:C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51" zoomScaleNormal="60" zoomScaleSheetLayoutView="51" workbookViewId="0">
      <selection activeCell="A37" sqref="A37:G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197"/>
      <c r="C3" s="197"/>
      <c r="D3" s="197"/>
      <c r="E3" s="197"/>
      <c r="F3" s="22"/>
      <c r="G3" s="291" t="s">
        <v>63</v>
      </c>
      <c r="H3" s="291"/>
      <c r="I3" s="291"/>
      <c r="J3" s="291"/>
      <c r="K3" s="291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92" t="s">
        <v>0</v>
      </c>
      <c r="C11" s="292"/>
      <c r="D11" s="292"/>
      <c r="E11" s="292"/>
      <c r="F11" s="22"/>
      <c r="G11" s="293" t="s">
        <v>1</v>
      </c>
      <c r="H11" s="293"/>
      <c r="I11" s="293"/>
      <c r="J11" s="293"/>
      <c r="K11" s="29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2" t="str">
        <f>P13</f>
        <v>11.11.22.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94" t="s">
        <v>47</v>
      </c>
      <c r="AG12" s="295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75" t="s">
        <v>66</v>
      </c>
      <c r="Q13" s="275"/>
      <c r="R13" s="275"/>
      <c r="S13" s="275"/>
      <c r="T13" s="275"/>
      <c r="U13" s="275"/>
      <c r="V13" s="275"/>
      <c r="W13" s="275"/>
      <c r="X13" s="22"/>
      <c r="Y13" s="21"/>
      <c r="Z13" s="21"/>
      <c r="AA13" s="21"/>
      <c r="AB13" s="21"/>
      <c r="AC13" s="21"/>
      <c r="AD13" s="22"/>
      <c r="AE13" s="22"/>
      <c r="AF13" s="294">
        <v>504202</v>
      </c>
      <c r="AG13" s="295"/>
    </row>
    <row r="14" spans="1:33" ht="23.25" customHeight="1">
      <c r="A14" s="244" t="s">
        <v>13</v>
      </c>
      <c r="B14" s="244"/>
      <c r="C14" s="244"/>
      <c r="D14" s="244" t="s">
        <v>16</v>
      </c>
      <c r="E14" s="244"/>
      <c r="F14" s="244" t="s">
        <v>27</v>
      </c>
      <c r="G14" s="244"/>
      <c r="H14" s="244" t="s">
        <v>28</v>
      </c>
      <c r="I14" s="244"/>
      <c r="J14" s="244" t="s">
        <v>46</v>
      </c>
      <c r="K14" s="244"/>
      <c r="L14" s="244" t="s">
        <v>17</v>
      </c>
      <c r="M14" s="244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96"/>
      <c r="AG14" s="296"/>
    </row>
    <row r="15" spans="1:33" ht="12.6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30"/>
      <c r="O15" s="21"/>
      <c r="P15" s="34"/>
      <c r="Q15" s="34"/>
      <c r="R15" s="34"/>
      <c r="S15" s="276" t="s">
        <v>29</v>
      </c>
      <c r="T15" s="276"/>
      <c r="U15" s="276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96"/>
      <c r="AG15" s="296"/>
    </row>
    <row r="16" spans="1:33" ht="12.6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30"/>
      <c r="O16" s="21"/>
      <c r="P16" s="34"/>
      <c r="Q16" s="34"/>
      <c r="R16" s="34"/>
      <c r="S16" s="276" t="s">
        <v>30</v>
      </c>
      <c r="T16" s="276"/>
      <c r="U16" s="276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96"/>
      <c r="AG16" s="296"/>
    </row>
    <row r="17" spans="1:33" ht="12.6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30"/>
      <c r="O17" s="21"/>
      <c r="P17" s="34"/>
      <c r="Q17" s="34"/>
      <c r="R17" s="34"/>
      <c r="S17" s="276" t="s">
        <v>31</v>
      </c>
      <c r="T17" s="276"/>
      <c r="U17" s="276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96"/>
      <c r="AG17" s="296"/>
    </row>
    <row r="18" spans="1:33" ht="12.6" hidden="1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30"/>
      <c r="O18" s="21"/>
      <c r="P18" s="34"/>
      <c r="Q18" s="34"/>
      <c r="R18" s="34"/>
      <c r="S18" s="276" t="s">
        <v>32</v>
      </c>
      <c r="T18" s="276"/>
      <c r="U18" s="276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96"/>
      <c r="AG18" s="296"/>
    </row>
    <row r="19" spans="1:33" ht="12.6" hidden="1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30"/>
      <c r="O19" s="21"/>
      <c r="P19" s="34"/>
      <c r="Q19" s="34"/>
      <c r="R19" s="34"/>
      <c r="S19" s="276" t="s">
        <v>33</v>
      </c>
      <c r="T19" s="276"/>
      <c r="U19" s="276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96"/>
      <c r="AG19" s="296"/>
    </row>
    <row r="20" spans="1:33" ht="12.6" hidden="1" customHeigh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30"/>
      <c r="O20" s="21"/>
      <c r="P20" s="34"/>
      <c r="Q20" s="34"/>
      <c r="R20" s="34"/>
      <c r="S20" s="276" t="s">
        <v>34</v>
      </c>
      <c r="T20" s="276"/>
      <c r="U20" s="276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96"/>
      <c r="AG20" s="296"/>
    </row>
    <row r="21" spans="1:33" ht="12.6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30"/>
      <c r="O21" s="21"/>
      <c r="P21" s="34"/>
      <c r="Q21" s="34"/>
      <c r="R21" s="34"/>
      <c r="S21" s="276" t="s">
        <v>35</v>
      </c>
      <c r="T21" s="276"/>
      <c r="U21" s="276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96"/>
      <c r="AG21" s="296"/>
    </row>
    <row r="22" spans="1:33" ht="12.6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30"/>
      <c r="O22" s="21"/>
      <c r="P22" s="34"/>
      <c r="Q22" s="34"/>
      <c r="R22" s="34"/>
      <c r="S22" s="276" t="s">
        <v>36</v>
      </c>
      <c r="T22" s="276"/>
      <c r="U22" s="276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96"/>
      <c r="AG22" s="296"/>
    </row>
    <row r="23" spans="1:33" ht="12.6" hidden="1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30"/>
      <c r="O23" s="21"/>
      <c r="P23" s="34"/>
      <c r="Q23" s="34"/>
      <c r="R23" s="34"/>
      <c r="S23" s="276" t="s">
        <v>37</v>
      </c>
      <c r="T23" s="276"/>
      <c r="U23" s="276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96"/>
      <c r="AG23" s="296"/>
    </row>
    <row r="24" spans="1:33" ht="12.6" hidden="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30"/>
      <c r="O24" s="21"/>
      <c r="P24" s="34"/>
      <c r="Q24" s="34"/>
      <c r="R24" s="34"/>
      <c r="S24" s="276" t="s">
        <v>38</v>
      </c>
      <c r="T24" s="276"/>
      <c r="U24" s="276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96"/>
      <c r="AG24" s="296"/>
    </row>
    <row r="25" spans="1:33" ht="12.6" hidden="1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30"/>
      <c r="O25" s="21"/>
      <c r="P25" s="34"/>
      <c r="Q25" s="34"/>
      <c r="R25" s="34"/>
      <c r="S25" s="276" t="s">
        <v>39</v>
      </c>
      <c r="T25" s="276"/>
      <c r="U25" s="276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96"/>
      <c r="AG25" s="296"/>
    </row>
    <row r="26" spans="1:33" ht="12.6" hidden="1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30"/>
      <c r="O26" s="21"/>
      <c r="P26" s="34"/>
      <c r="Q26" s="34"/>
      <c r="R26" s="34"/>
      <c r="S26" s="276" t="s">
        <v>40</v>
      </c>
      <c r="T26" s="276"/>
      <c r="U26" s="276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96"/>
      <c r="AG26" s="296"/>
    </row>
    <row r="27" spans="1:33" ht="24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96"/>
      <c r="AG27" s="296"/>
    </row>
    <row r="28" spans="1:33" ht="62.25" customHeight="1">
      <c r="A28" s="179" t="s">
        <v>14</v>
      </c>
      <c r="B28" s="244" t="s">
        <v>15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30"/>
      <c r="O28" s="30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21"/>
      <c r="AD28" s="22"/>
      <c r="AE28" s="22"/>
      <c r="AF28" s="286">
        <v>2066463</v>
      </c>
      <c r="AG28" s="286"/>
    </row>
    <row r="29" spans="1:33" ht="16.5" customHeight="1">
      <c r="A29" s="183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7"/>
      <c r="AG29" s="288"/>
    </row>
    <row r="30" spans="1:33" ht="27" customHeight="1">
      <c r="A30" s="20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21"/>
      <c r="AD30" s="22"/>
      <c r="AE30" s="22"/>
      <c r="AF30" s="289"/>
      <c r="AG30" s="290"/>
    </row>
    <row r="31" spans="1:33" ht="30.75" customHeight="1">
      <c r="A31" s="106" t="s">
        <v>56</v>
      </c>
      <c r="B31" s="210"/>
      <c r="C31" s="210"/>
      <c r="D31" s="210">
        <v>83.23</v>
      </c>
      <c r="E31" s="210"/>
      <c r="F31" s="210">
        <v>66</v>
      </c>
      <c r="G31" s="210"/>
      <c r="H31" s="210"/>
      <c r="I31" s="210"/>
      <c r="J31" s="210"/>
      <c r="K31" s="210"/>
      <c r="L31" s="210"/>
      <c r="M31" s="210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21"/>
      <c r="AD31" s="33"/>
      <c r="AE31" s="33"/>
      <c r="AF31" s="11"/>
      <c r="AG31" s="11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83.385324242424232</v>
      </c>
      <c r="K33" s="216"/>
      <c r="L33" s="217"/>
      <c r="M33" s="217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80" t="s">
        <v>4</v>
      </c>
      <c r="B34" s="281"/>
      <c r="C34" s="281"/>
      <c r="D34" s="284" t="s">
        <v>11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60" t="s">
        <v>21</v>
      </c>
      <c r="AG34" s="261"/>
    </row>
    <row r="35" spans="1:33" ht="21.75" customHeight="1">
      <c r="A35" s="282"/>
      <c r="B35" s="283"/>
      <c r="C35" s="283"/>
      <c r="D35" s="279" t="s">
        <v>44</v>
      </c>
      <c r="E35" s="279"/>
      <c r="F35" s="279"/>
      <c r="G35" s="279"/>
      <c r="H35" s="279"/>
      <c r="I35" s="279" t="s">
        <v>45</v>
      </c>
      <c r="J35" s="279"/>
      <c r="K35" s="279"/>
      <c r="L35" s="279"/>
      <c r="M35" s="27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62"/>
      <c r="AG35" s="263"/>
    </row>
    <row r="36" spans="1:33" s="2" customFormat="1" ht="27" customHeight="1">
      <c r="A36" s="277" t="s">
        <v>12</v>
      </c>
      <c r="B36" s="278"/>
      <c r="C36" s="278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2"/>
      <c r="AG36" s="263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62</v>
      </c>
      <c r="F37" s="43" t="s">
        <v>68</v>
      </c>
      <c r="G37" s="44" t="s">
        <v>69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64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70</v>
      </c>
      <c r="B40" s="61"/>
      <c r="C40" s="62" t="s">
        <v>48</v>
      </c>
      <c r="D40" s="63">
        <v>0.05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734.31</v>
      </c>
      <c r="AE40" s="67">
        <f>AF40*AD40</f>
        <v>2423.2229999999995</v>
      </c>
      <c r="AF40" s="68">
        <v>3.3</v>
      </c>
      <c r="AG40" s="69">
        <f>AF40*L33</f>
        <v>0</v>
      </c>
    </row>
    <row r="41" spans="1:33" ht="30.75" customHeight="1">
      <c r="A41" s="38" t="s">
        <v>71</v>
      </c>
      <c r="B41" s="57"/>
      <c r="C41" s="62" t="s">
        <v>48</v>
      </c>
      <c r="D41" s="63">
        <v>0.01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197.74</v>
      </c>
      <c r="AE41" s="67">
        <f t="shared" ref="AE41:AE72" si="0">AF41*AD41</f>
        <v>130.50840000000002</v>
      </c>
      <c r="AF41" s="68">
        <v>0.66</v>
      </c>
      <c r="AG41" s="69">
        <f>AF41*L33</f>
        <v>0</v>
      </c>
    </row>
    <row r="42" spans="1:33" ht="27" customHeight="1">
      <c r="A42" s="38" t="s">
        <v>65</v>
      </c>
      <c r="B42" s="57"/>
      <c r="C42" s="62" t="s">
        <v>48</v>
      </c>
      <c r="D42" s="63">
        <v>0.23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38</v>
      </c>
      <c r="AE42" s="67">
        <f t="shared" si="0"/>
        <v>577.6</v>
      </c>
      <c r="AF42" s="68">
        <v>15.2</v>
      </c>
      <c r="AG42" s="69">
        <f>AF42*L33</f>
        <v>0</v>
      </c>
    </row>
    <row r="43" spans="1:33" ht="29.25" customHeight="1">
      <c r="A43" s="38" t="s">
        <v>72</v>
      </c>
      <c r="B43" s="57"/>
      <c r="C43" s="62" t="s">
        <v>48</v>
      </c>
      <c r="D43" s="63">
        <v>0.03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35</v>
      </c>
      <c r="AE43" s="67">
        <f t="shared" si="0"/>
        <v>70</v>
      </c>
      <c r="AF43" s="68">
        <v>2</v>
      </c>
      <c r="AG43" s="69">
        <f>AF43*L33</f>
        <v>0</v>
      </c>
    </row>
    <row r="44" spans="1:33" ht="30" customHeight="1">
      <c r="A44" s="38" t="s">
        <v>73</v>
      </c>
      <c r="B44" s="57"/>
      <c r="C44" s="62" t="s">
        <v>48</v>
      </c>
      <c r="D44" s="63">
        <v>0.04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60</v>
      </c>
      <c r="AE44" s="67">
        <f t="shared" si="0"/>
        <v>158.4</v>
      </c>
      <c r="AF44" s="68">
        <v>2.64</v>
      </c>
      <c r="AG44" s="69">
        <f>AF44*L33</f>
        <v>0</v>
      </c>
    </row>
    <row r="45" spans="1:33" ht="30" customHeight="1">
      <c r="A45" s="38" t="s">
        <v>54</v>
      </c>
      <c r="B45" s="57"/>
      <c r="C45" s="62" t="s">
        <v>48</v>
      </c>
      <c r="D45" s="63">
        <v>3.0000000000000001E-3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25</v>
      </c>
      <c r="AE45" s="67">
        <f t="shared" si="0"/>
        <v>5</v>
      </c>
      <c r="AF45" s="68">
        <v>0.2</v>
      </c>
      <c r="AG45" s="69">
        <f>AF45*L33</f>
        <v>0</v>
      </c>
    </row>
    <row r="46" spans="1:33" ht="29.25" customHeight="1">
      <c r="A46" s="38" t="s">
        <v>62</v>
      </c>
      <c r="B46" s="57"/>
      <c r="C46" s="62" t="s">
        <v>48</v>
      </c>
      <c r="D46" s="63"/>
      <c r="E46" s="64">
        <v>0.05</v>
      </c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54</v>
      </c>
      <c r="AE46" s="67">
        <f t="shared" si="0"/>
        <v>178.2</v>
      </c>
      <c r="AF46" s="68">
        <v>3.3</v>
      </c>
      <c r="AG46" s="69">
        <f>AF46*L33</f>
        <v>0</v>
      </c>
    </row>
    <row r="47" spans="1:33" ht="30" customHeight="1">
      <c r="A47" s="38" t="s">
        <v>74</v>
      </c>
      <c r="B47" s="57"/>
      <c r="C47" s="62" t="s">
        <v>48</v>
      </c>
      <c r="D47" s="63"/>
      <c r="E47" s="64"/>
      <c r="F47" s="64">
        <v>0.02</v>
      </c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150</v>
      </c>
      <c r="AE47" s="67">
        <f t="shared" si="0"/>
        <v>195</v>
      </c>
      <c r="AF47" s="68">
        <v>1.3</v>
      </c>
      <c r="AG47" s="69">
        <f>AF47*L33</f>
        <v>0</v>
      </c>
    </row>
    <row r="48" spans="1:33" ht="30" customHeight="1">
      <c r="A48" s="38" t="s">
        <v>53</v>
      </c>
      <c r="B48" s="57"/>
      <c r="C48" s="62" t="s">
        <v>48</v>
      </c>
      <c r="D48" s="63"/>
      <c r="E48" s="64"/>
      <c r="F48" s="64">
        <v>2.5000000000000001E-2</v>
      </c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110</v>
      </c>
      <c r="AE48" s="67">
        <f t="shared" si="0"/>
        <v>181.5</v>
      </c>
      <c r="AF48" s="68">
        <v>1.65</v>
      </c>
      <c r="AG48" s="69">
        <f>AF48*L33</f>
        <v>0</v>
      </c>
    </row>
    <row r="49" spans="1:33" ht="30" customHeight="1">
      <c r="A49" s="38" t="s">
        <v>69</v>
      </c>
      <c r="B49" s="57"/>
      <c r="C49" s="62" t="s">
        <v>48</v>
      </c>
      <c r="D49" s="63"/>
      <c r="E49" s="64"/>
      <c r="F49" s="64"/>
      <c r="G49" s="64">
        <v>0.2</v>
      </c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>
        <v>120</v>
      </c>
      <c r="AE49" s="67">
        <f t="shared" si="0"/>
        <v>1584</v>
      </c>
      <c r="AF49" s="68">
        <v>13.2</v>
      </c>
      <c r="AG49" s="69">
        <f>AF49*L33</f>
        <v>0</v>
      </c>
    </row>
    <row r="50" spans="1:33" ht="30.75" customHeight="1">
      <c r="A50" s="38"/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67">
        <f t="shared" si="0"/>
        <v>0</v>
      </c>
      <c r="AF50" s="68"/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2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67" t="s">
        <v>6</v>
      </c>
      <c r="B80" s="268"/>
      <c r="C80" s="269"/>
      <c r="D80" s="269"/>
      <c r="E80" s="79"/>
      <c r="F80" s="298" t="s">
        <v>61</v>
      </c>
      <c r="G80" s="298"/>
      <c r="H80" s="298"/>
      <c r="I80" s="299"/>
      <c r="J80" s="80"/>
      <c r="K80" s="81"/>
      <c r="L80" s="273" t="s">
        <v>5</v>
      </c>
      <c r="M80" s="273"/>
      <c r="N80" s="273"/>
      <c r="O80" s="273"/>
      <c r="P80" s="273"/>
      <c r="Q80" s="285" t="s">
        <v>60</v>
      </c>
      <c r="R80" s="285"/>
      <c r="S80" s="285"/>
      <c r="T80" s="285"/>
      <c r="U80" s="285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5503.4313999999995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70" t="s">
        <v>23</v>
      </c>
      <c r="G81" s="270"/>
      <c r="H81" s="270"/>
      <c r="I81" s="270"/>
      <c r="J81" s="80"/>
      <c r="K81" s="81"/>
      <c r="L81" s="236" t="s">
        <v>22</v>
      </c>
      <c r="M81" s="236"/>
      <c r="N81" s="236"/>
      <c r="O81" s="236"/>
      <c r="P81" s="236"/>
      <c r="Q81" s="270" t="s">
        <v>23</v>
      </c>
      <c r="R81" s="270"/>
      <c r="S81" s="270"/>
      <c r="T81" s="270"/>
      <c r="U81" s="27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66"/>
      <c r="F82" s="266"/>
      <c r="G82" s="266"/>
      <c r="H82" s="26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B28:C28"/>
    <mergeCell ref="S22:U22"/>
    <mergeCell ref="B29:C29"/>
    <mergeCell ref="D29:E29"/>
    <mergeCell ref="F29:G29"/>
    <mergeCell ref="H29:I29"/>
    <mergeCell ref="J29:K29"/>
    <mergeCell ref="L29:M29"/>
    <mergeCell ref="J31:K31"/>
    <mergeCell ref="L31:M31"/>
    <mergeCell ref="J32:K32"/>
    <mergeCell ref="L32:M32"/>
    <mergeCell ref="AF28:AG28"/>
    <mergeCell ref="AF29:AG3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