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E41" s="1"/>
  <c r="AF42"/>
  <c r="AG42" s="1"/>
  <c r="AF43"/>
  <c r="AG43"/>
  <c r="AF44"/>
  <c r="AG44" s="1"/>
  <c r="AF45"/>
  <c r="AG45"/>
  <c r="AF46"/>
  <c r="AG46" s="1"/>
  <c r="AF47"/>
  <c r="AG47"/>
  <c r="AF48"/>
  <c r="AG48"/>
  <c r="AF49"/>
  <c r="AE49" s="1"/>
  <c r="AF50"/>
  <c r="AE50" s="1"/>
  <c r="AF51"/>
  <c r="AG51"/>
  <c r="AF52"/>
  <c r="AG52"/>
  <c r="AF53"/>
  <c r="AF54"/>
  <c r="AE54" s="1"/>
  <c r="AF55"/>
  <c r="AF56"/>
  <c r="AF57"/>
  <c r="AF58"/>
  <c r="AF59"/>
  <c r="AE59" s="1"/>
  <c r="AF60"/>
  <c r="AE60" s="1"/>
  <c r="AF61"/>
  <c r="AE61" s="1"/>
  <c r="AF62"/>
  <c r="AE62" s="1"/>
  <c r="AF63"/>
  <c r="AE63" s="1"/>
  <c r="AF64"/>
  <c r="AF65"/>
  <c r="AF66"/>
  <c r="AF67"/>
  <c r="AE67" s="1"/>
  <c r="AF68"/>
  <c r="AG68"/>
  <c r="AF69"/>
  <c r="AF70"/>
  <c r="AG70" s="1"/>
  <c r="AF71"/>
  <c r="AE56"/>
  <c r="AE64"/>
  <c r="AE68"/>
  <c r="AD41"/>
  <c r="AD42"/>
  <c r="AD43"/>
  <c r="AE43" s="1"/>
  <c r="AD44"/>
  <c r="AD45"/>
  <c r="AD46"/>
  <c r="AD47"/>
  <c r="AE47" s="1"/>
  <c r="AD48"/>
  <c r="AD49"/>
  <c r="AD50"/>
  <c r="AD51"/>
  <c r="AD52"/>
  <c r="AD53"/>
  <c r="AE53" s="1"/>
  <c r="AD54"/>
  <c r="AD55"/>
  <c r="AE55"/>
  <c r="AD56"/>
  <c r="AD57"/>
  <c r="AE57" s="1"/>
  <c r="AD58"/>
  <c r="AE58" s="1"/>
  <c r="AD59"/>
  <c r="AD60"/>
  <c r="AD61"/>
  <c r="AD62"/>
  <c r="AD63"/>
  <c r="AD64"/>
  <c r="AD65"/>
  <c r="AE65"/>
  <c r="AD66"/>
  <c r="AE66" s="1"/>
  <c r="AD67"/>
  <c r="AD68"/>
  <c r="AD69"/>
  <c r="AE69" s="1"/>
  <c r="AD70"/>
  <c r="AD71"/>
  <c r="AE71" s="1"/>
  <c r="AD72"/>
  <c r="AD73"/>
  <c r="AD74"/>
  <c r="AE74" s="1"/>
  <c r="AD75"/>
  <c r="AD76"/>
  <c r="AD77"/>
  <c r="AD78"/>
  <c r="AE78" s="1"/>
  <c r="AD79"/>
  <c r="AF41" i="64"/>
  <c r="AG41"/>
  <c r="AF42"/>
  <c r="AE42" s="1"/>
  <c r="AF43"/>
  <c r="AG43" s="1"/>
  <c r="AF44"/>
  <c r="AE44" s="1"/>
  <c r="AF45"/>
  <c r="AE45" s="1"/>
  <c r="AF46"/>
  <c r="AG46"/>
  <c r="AF47"/>
  <c r="AG47"/>
  <c r="AF48"/>
  <c r="AG48"/>
  <c r="AF49"/>
  <c r="AG49"/>
  <c r="AF50"/>
  <c r="AE50" s="1"/>
  <c r="AF51"/>
  <c r="AG51" s="1"/>
  <c r="AF52"/>
  <c r="AE52"/>
  <c r="AF53"/>
  <c r="AF54"/>
  <c r="AE54" s="1"/>
  <c r="AF55"/>
  <c r="AE55" s="1"/>
  <c r="AF56"/>
  <c r="AF57"/>
  <c r="AF58"/>
  <c r="AE58" s="1"/>
  <c r="AF59"/>
  <c r="AE59" s="1"/>
  <c r="AF60"/>
  <c r="AE60" s="1"/>
  <c r="AF61"/>
  <c r="AE61" s="1"/>
  <c r="AF62"/>
  <c r="AE62" s="1"/>
  <c r="AF63"/>
  <c r="AE63" s="1"/>
  <c r="AF64"/>
  <c r="AE64" s="1"/>
  <c r="AF65"/>
  <c r="AF66"/>
  <c r="AF67"/>
  <c r="AG67" s="1"/>
  <c r="AF68"/>
  <c r="AG68" s="1"/>
  <c r="AF69"/>
  <c r="AF70"/>
  <c r="AF71"/>
  <c r="AG71" s="1"/>
  <c r="AE57"/>
  <c r="AE65"/>
  <c r="AE69"/>
  <c r="AD41"/>
  <c r="AE41" s="1"/>
  <c r="AD42"/>
  <c r="AD43"/>
  <c r="AD44"/>
  <c r="AD45"/>
  <c r="AD46"/>
  <c r="AE46" s="1"/>
  <c r="AD47"/>
  <c r="AE47" s="1"/>
  <c r="AD48"/>
  <c r="AD49"/>
  <c r="AE49" s="1"/>
  <c r="AD50"/>
  <c r="AD51"/>
  <c r="AD52"/>
  <c r="AD53"/>
  <c r="AE53" s="1"/>
  <c r="AD54"/>
  <c r="AD55"/>
  <c r="AD56"/>
  <c r="AE56" s="1"/>
  <c r="AD57"/>
  <c r="AD58"/>
  <c r="AD59"/>
  <c r="AD60"/>
  <c r="AD61"/>
  <c r="AD62"/>
  <c r="AD63"/>
  <c r="AD64"/>
  <c r="AD65"/>
  <c r="AD66"/>
  <c r="AD67"/>
  <c r="AE67"/>
  <c r="AD68"/>
  <c r="AE68"/>
  <c r="AD69"/>
  <c r="AD70"/>
  <c r="AE70" s="1"/>
  <c r="AD71"/>
  <c r="AD72"/>
  <c r="AF41" i="63"/>
  <c r="AE41" s="1"/>
  <c r="AF42"/>
  <c r="AG42" s="1"/>
  <c r="AF43"/>
  <c r="AG43" s="1"/>
  <c r="AF44"/>
  <c r="AG44" s="1"/>
  <c r="AF45"/>
  <c r="AG45" s="1"/>
  <c r="AF46"/>
  <c r="AG46" s="1"/>
  <c r="AF47"/>
  <c r="AG47" s="1"/>
  <c r="AF48"/>
  <c r="AG48"/>
  <c r="AF49"/>
  <c r="AE49" s="1"/>
  <c r="AF50"/>
  <c r="AG50" s="1"/>
  <c r="AF51"/>
  <c r="AE51" s="1"/>
  <c r="AF52"/>
  <c r="AF53"/>
  <c r="AF54"/>
  <c r="AF55"/>
  <c r="AF56"/>
  <c r="AF57"/>
  <c r="AE57" s="1"/>
  <c r="AF58"/>
  <c r="AF59"/>
  <c r="AF60"/>
  <c r="AF61"/>
  <c r="AF62"/>
  <c r="AF63"/>
  <c r="AE63" s="1"/>
  <c r="AF64"/>
  <c r="AF65"/>
  <c r="AG65" s="1"/>
  <c r="AF66"/>
  <c r="AG66" s="1"/>
  <c r="AF67"/>
  <c r="AG67" s="1"/>
  <c r="AF68"/>
  <c r="AF69"/>
  <c r="AG69" s="1"/>
  <c r="AF70"/>
  <c r="AE70" s="1"/>
  <c r="AF71"/>
  <c r="AG71" s="1"/>
  <c r="AE53"/>
  <c r="AD41"/>
  <c r="AD42"/>
  <c r="AD43"/>
  <c r="AD44"/>
  <c r="AD45"/>
  <c r="AD46"/>
  <c r="AE46" s="1"/>
  <c r="AD47"/>
  <c r="AD48"/>
  <c r="AE48" s="1"/>
  <c r="AD49"/>
  <c r="AD50"/>
  <c r="AD51"/>
  <c r="AD52"/>
  <c r="AD53"/>
  <c r="AD54"/>
  <c r="AD55"/>
  <c r="AE55" s="1"/>
  <c r="AD56"/>
  <c r="AE56" s="1"/>
  <c r="AD57"/>
  <c r="AD58"/>
  <c r="AE58"/>
  <c r="AD59"/>
  <c r="AE59" s="1"/>
  <c r="AD60"/>
  <c r="AE60"/>
  <c r="AD61"/>
  <c r="AE61" s="1"/>
  <c r="AD62"/>
  <c r="AE62"/>
  <c r="AD63"/>
  <c r="AD64"/>
  <c r="AE64" s="1"/>
  <c r="AD65"/>
  <c r="AD66"/>
  <c r="AE66"/>
  <c r="AD67"/>
  <c r="AD68"/>
  <c r="AD69"/>
  <c r="AD70"/>
  <c r="AD71"/>
  <c r="AD72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G55"/>
  <c r="AF40"/>
  <c r="AG40"/>
  <c r="P13"/>
  <c r="AG65" i="64"/>
  <c r="AG69"/>
  <c r="AG70"/>
  <c r="AF40"/>
  <c r="AG40"/>
  <c r="P13"/>
  <c r="P13" i="63"/>
  <c r="A12" i="62"/>
  <c r="A12" i="64"/>
  <c r="AG64" i="63"/>
  <c r="AF40"/>
  <c r="AG40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E40"/>
  <c r="AD40" i="64"/>
  <c r="AD40" i="63"/>
  <c r="AE80" i="64"/>
  <c r="AE41" i="62"/>
  <c r="AE42"/>
  <c r="AE43"/>
  <c r="AE44"/>
  <c r="AE45"/>
  <c r="AE46"/>
  <c r="AE47"/>
  <c r="AE48"/>
  <c r="AE49"/>
  <c r="AE50"/>
  <c r="AE40"/>
  <c r="AF79" i="65"/>
  <c r="AE79"/>
  <c r="AF78"/>
  <c r="AG78"/>
  <c r="AF77"/>
  <c r="AG76"/>
  <c r="AF76"/>
  <c r="AE76"/>
  <c r="AF75"/>
  <c r="AE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G73" s="1"/>
  <c r="AF77" i="62"/>
  <c r="AF77" i="64"/>
  <c r="AG77"/>
  <c r="AE77"/>
  <c r="AF78" i="62"/>
  <c r="AF78" i="64"/>
  <c r="AG78" s="1"/>
  <c r="AF79" i="62"/>
  <c r="AG53"/>
  <c r="AG54"/>
  <c r="AG79" i="63"/>
  <c r="AE73"/>
  <c r="AE73" i="65"/>
  <c r="AG75"/>
  <c r="AG79"/>
  <c r="AG71" i="62"/>
  <c r="AG73"/>
  <c r="AE77"/>
  <c r="AG78"/>
  <c r="AE79"/>
  <c r="AE78"/>
  <c r="AG77"/>
  <c r="AE73"/>
  <c r="AG72"/>
  <c r="AG69" i="65"/>
  <c r="AF74" i="64"/>
  <c r="AG74" s="1"/>
  <c r="AE74" i="62"/>
  <c r="AF76" i="64"/>
  <c r="AE76" s="1"/>
  <c r="AG74" i="62"/>
  <c r="AF75" i="64"/>
  <c r="AE75" s="1"/>
  <c r="AG75"/>
  <c r="AE75" i="62"/>
  <c r="AE77" i="63"/>
  <c r="AG77" i="65"/>
  <c r="AE77"/>
  <c r="AG64" i="64"/>
  <c r="AG76"/>
  <c r="AG68" i="63"/>
  <c r="AE68"/>
  <c r="AG66" i="64"/>
  <c r="AE66"/>
  <c r="AG41" i="65"/>
  <c r="AG76" i="62"/>
  <c r="AF79" i="64"/>
  <c r="AG79" s="1"/>
  <c r="AG79" i="62"/>
  <c r="AE75" i="63"/>
  <c r="AG76"/>
  <c r="AE76"/>
  <c r="AF72"/>
  <c r="AG72" s="1"/>
  <c r="AG54"/>
  <c r="AE54"/>
  <c r="AE78" i="64"/>
  <c r="AF72"/>
  <c r="AG72" s="1"/>
  <c r="AF72" i="65"/>
  <c r="AE72" i="64"/>
  <c r="AE72" i="63"/>
  <c r="AE72" i="65"/>
  <c r="AG72"/>
  <c r="AE52"/>
  <c r="AE51"/>
  <c r="AE52" i="63"/>
  <c r="A12"/>
  <c r="AE40"/>
  <c r="AE48" i="64"/>
  <c r="AE43"/>
  <c r="A12" i="65"/>
  <c r="AE80" i="62"/>
  <c r="J33"/>
  <c r="AE40" i="64"/>
  <c r="AE44" i="65"/>
  <c r="AE50" i="63"/>
  <c r="AE44"/>
  <c r="AE45"/>
  <c r="AE43"/>
  <c r="AE42"/>
  <c r="AE48" i="65"/>
  <c r="AE46"/>
  <c r="AE45"/>
  <c r="AE80" l="1"/>
  <c r="J33" s="1"/>
  <c r="AE81" i="64"/>
  <c r="J33" s="1"/>
  <c r="AE74"/>
  <c r="AG70" i="63"/>
  <c r="AE71" i="64"/>
  <c r="AG50"/>
  <c r="AG42"/>
  <c r="AG49" i="65"/>
  <c r="AE42"/>
  <c r="AE79" i="64"/>
  <c r="AG49" i="63"/>
  <c r="AG41"/>
  <c r="AG44" i="64"/>
  <c r="AE47" i="63"/>
  <c r="AG50" i="65"/>
  <c r="AE65" i="63"/>
  <c r="AE80" s="1"/>
  <c r="J33" s="1"/>
  <c r="AE70" i="65"/>
  <c r="AE51" i="64"/>
  <c r="AE67" i="63"/>
  <c r="AG45" i="64"/>
  <c r="AE69" i="63"/>
  <c r="AE71"/>
  <c r="AE73" i="64"/>
  <c r="AG54" i="65"/>
</calcChain>
</file>

<file path=xl/sharedStrings.xml><?xml version="1.0" encoding="utf-8"?>
<sst xmlns="http://schemas.openxmlformats.org/spreadsheetml/2006/main" count="441" uniqueCount="75">
  <si>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</si>
  <si>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</si>
  <si>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</si>
  <si>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</si>
  <si>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</si>
  <si>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</si>
  <si>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</si>
  <si>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</si>
  <si>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</si>
  <si>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</si>
  <si>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</si>
  <si>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</si>
  <si>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</si>
  <si>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</si>
  <si>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</si>
  <si>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</si>
  <si>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</si>
  <si>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</si>
  <si>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</si>
  <si>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</si>
  <si>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</si>
  <si>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</si>
  <si>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</si>
  <si>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</si>
  <si>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</si>
  <si>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</si>
  <si>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</si>
  <si>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</si>
  <si>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</si>
  <si>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</si>
  <si>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</si>
  <si>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</si>
  <si>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</si>
  <si>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</si>
  <si>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</si>
  <si>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</si>
  <si>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</si>
  <si>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</si>
  <si>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</si>
  <si>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</si>
  <si>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</si>
  <si>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</si>
  <si>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</si>
  <si>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</si>
  <si>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</si>
  <si>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</si>
  <si>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</si>
  <si>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</si>
  <si>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</si>
  <si>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</si>
  <si>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</si>
  <si>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</si>
  <si>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</si>
  <si>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</si>
  <si>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</si>
  <si>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</si>
  <si>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</si>
  <si>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</si>
  <si>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</si>
  <si>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</si>
  <si>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</si>
  <si>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</si>
  <si>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А.В.Силагин</t>
  </si>
  <si>
    <t>200</t>
  </si>
  <si>
    <t>масло сливочное</t>
  </si>
  <si>
    <t>18.11.22.</t>
  </si>
  <si>
    <t>биточки</t>
  </si>
  <si>
    <t>пюре картоф.</t>
  </si>
  <si>
    <t>кисель</t>
  </si>
  <si>
    <t>яблоко</t>
  </si>
  <si>
    <t>картофель</t>
  </si>
  <si>
    <t>сахар</t>
  </si>
  <si>
    <t>130</t>
  </si>
  <si>
    <t>печенье</t>
  </si>
  <si>
    <t>35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</si>
</sst>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6" fillId="0" borderId="9" xfId="0" applyFont="1" applyBorder="1" applyAlignment="1" applyProtection="1">
      <alignment horizontal="center" vertical="justify"/>
      <protection locked="0"/>
    </xf>
    <xf numFmtId="0" fontId="11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vertical="justify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left" vertical="justify"/>
    </xf>
    <xf numFmtId="0" fontId="11" fillId="0" borderId="17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left" vertical="justify"/>
    </xf>
    <xf numFmtId="0" fontId="12" fillId="0" borderId="17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 vertical="justify"/>
      <protection locked="0"/>
    </xf>
    <xf numFmtId="0" fontId="8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justify"/>
    </xf>
    <xf numFmtId="0" fontId="8" fillId="0" borderId="17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7" xfId="0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0" fontId="8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6" zoomScale="53" zoomScaleNormal="53" zoomScaleSheetLayoutView="80" workbookViewId="0">
      <selection activeCell="I49" sqref="I49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4.5703125" customWidth="1"/>
    <col min="7" max="7" width="16" style="8" customWidth="1"/>
    <col min="8" max="8" width="13.8554687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26"/>
      <c r="C3" s="226"/>
      <c r="D3" s="226"/>
      <c r="E3" s="226"/>
      <c r="F3" s="91"/>
      <c r="G3" s="227" t="s">
        <v>62</v>
      </c>
      <c r="H3" s="227"/>
      <c r="I3" s="227"/>
      <c r="J3" s="227"/>
      <c r="K3" s="227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6" t="s">
        <v>0</v>
      </c>
      <c r="C11" s="216"/>
      <c r="D11" s="216"/>
      <c r="E11" s="216"/>
      <c r="F11" s="91"/>
      <c r="G11" s="228" t="s">
        <v>1</v>
      </c>
      <c r="H11" s="228"/>
      <c r="I11" s="228"/>
      <c r="J11" s="228"/>
      <c r="K11" s="228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18.11.22.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4" t="s">
        <v>47</v>
      </c>
      <c r="AG12" s="225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229" t="str">
        <f>'83,23 общая'!P13:W13</f>
        <v>18.11.22.</v>
      </c>
      <c r="Q13" s="229"/>
      <c r="R13" s="229"/>
      <c r="S13" s="229"/>
      <c r="T13" s="229"/>
      <c r="U13" s="229"/>
      <c r="V13" s="229"/>
      <c r="W13" s="229"/>
      <c r="X13" s="229"/>
      <c r="Y13" s="93"/>
      <c r="Z13" s="93"/>
      <c r="AA13" s="93"/>
      <c r="AB13" s="93"/>
      <c r="AC13" s="93"/>
      <c r="AD13" s="91"/>
      <c r="AE13" s="91"/>
      <c r="AF13" s="224">
        <v>504202</v>
      </c>
      <c r="AG13" s="225"/>
    </row>
    <row r="14" spans="1:33" ht="31.5" customHeight="1">
      <c r="A14" s="220" t="s">
        <v>13</v>
      </c>
      <c r="B14" s="220"/>
      <c r="C14" s="220"/>
      <c r="D14" s="220" t="s">
        <v>16</v>
      </c>
      <c r="E14" s="220"/>
      <c r="F14" s="220" t="s">
        <v>27</v>
      </c>
      <c r="G14" s="220"/>
      <c r="H14" s="220" t="s">
        <v>28</v>
      </c>
      <c r="I14" s="220"/>
      <c r="J14" s="220" t="s">
        <v>46</v>
      </c>
      <c r="K14" s="220"/>
      <c r="L14" s="220" t="s">
        <v>17</v>
      </c>
      <c r="M14" s="220"/>
      <c r="N14" s="101"/>
      <c r="O14" s="93"/>
      <c r="P14" s="175"/>
      <c r="Q14" s="176"/>
      <c r="R14" s="171"/>
      <c r="S14" s="222"/>
      <c r="T14" s="222"/>
      <c r="U14" s="222"/>
      <c r="V14" s="222"/>
      <c r="W14" s="222"/>
      <c r="X14" s="103"/>
      <c r="Y14" s="93"/>
      <c r="Z14" s="93"/>
      <c r="AA14" s="93"/>
      <c r="AB14" s="93"/>
      <c r="AC14" s="93"/>
      <c r="AD14" s="91"/>
      <c r="AE14" s="93"/>
      <c r="AF14" s="211"/>
      <c r="AG14" s="211"/>
    </row>
    <row r="15" spans="1:33" ht="12.6" hidden="1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101"/>
      <c r="O15" s="93"/>
      <c r="P15" s="104"/>
      <c r="Q15" s="104"/>
      <c r="R15" s="104"/>
      <c r="S15" s="223" t="s">
        <v>29</v>
      </c>
      <c r="T15" s="223"/>
      <c r="U15" s="223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1"/>
      <c r="AG15" s="211"/>
    </row>
    <row r="16" spans="1:33" ht="12.6" hidden="1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1"/>
      <c r="O16" s="93"/>
      <c r="P16" s="104"/>
      <c r="Q16" s="104"/>
      <c r="R16" s="104"/>
      <c r="S16" s="223" t="s">
        <v>30</v>
      </c>
      <c r="T16" s="223"/>
      <c r="U16" s="223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1"/>
      <c r="AG16" s="211"/>
    </row>
    <row r="17" spans="1:33" ht="12.6" hidden="1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01"/>
      <c r="O17" s="93"/>
      <c r="P17" s="104"/>
      <c r="Q17" s="104"/>
      <c r="R17" s="104"/>
      <c r="S17" s="223" t="s">
        <v>31</v>
      </c>
      <c r="T17" s="223"/>
      <c r="U17" s="223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1"/>
      <c r="AG17" s="211"/>
    </row>
    <row r="18" spans="1:33" ht="12.6" hidden="1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01"/>
      <c r="O18" s="93"/>
      <c r="P18" s="104"/>
      <c r="Q18" s="104"/>
      <c r="R18" s="104"/>
      <c r="S18" s="223" t="s">
        <v>32</v>
      </c>
      <c r="T18" s="223"/>
      <c r="U18" s="223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1"/>
      <c r="AG18" s="211"/>
    </row>
    <row r="19" spans="1:33" ht="12.6" hidden="1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101"/>
      <c r="O19" s="93"/>
      <c r="P19" s="104"/>
      <c r="Q19" s="104"/>
      <c r="R19" s="104"/>
      <c r="S19" s="223" t="s">
        <v>33</v>
      </c>
      <c r="T19" s="223"/>
      <c r="U19" s="223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1"/>
      <c r="AG19" s="211"/>
    </row>
    <row r="20" spans="1:33" ht="12.6" hidden="1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101"/>
      <c r="O20" s="93"/>
      <c r="P20" s="104"/>
      <c r="Q20" s="104"/>
      <c r="R20" s="104"/>
      <c r="S20" s="223" t="s">
        <v>34</v>
      </c>
      <c r="T20" s="223"/>
      <c r="U20" s="223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1"/>
      <c r="AG20" s="211"/>
    </row>
    <row r="21" spans="1:33" ht="12.6" hidden="1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101"/>
      <c r="O21" s="93"/>
      <c r="P21" s="104"/>
      <c r="Q21" s="104"/>
      <c r="R21" s="104"/>
      <c r="S21" s="223" t="s">
        <v>35</v>
      </c>
      <c r="T21" s="223"/>
      <c r="U21" s="223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1"/>
      <c r="AG21" s="211"/>
    </row>
    <row r="22" spans="1:33" ht="12.6" hidden="1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101"/>
      <c r="O22" s="93"/>
      <c r="P22" s="104"/>
      <c r="Q22" s="104"/>
      <c r="R22" s="104"/>
      <c r="S22" s="223" t="s">
        <v>36</v>
      </c>
      <c r="T22" s="223"/>
      <c r="U22" s="223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1"/>
      <c r="AG22" s="211"/>
    </row>
    <row r="23" spans="1:33" ht="12.6" hidden="1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101"/>
      <c r="O23" s="93"/>
      <c r="P23" s="104"/>
      <c r="Q23" s="104"/>
      <c r="R23" s="104"/>
      <c r="S23" s="223" t="s">
        <v>37</v>
      </c>
      <c r="T23" s="223"/>
      <c r="U23" s="223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1"/>
      <c r="AG23" s="211"/>
    </row>
    <row r="24" spans="1:33" ht="12.6" hidden="1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101"/>
      <c r="O24" s="93"/>
      <c r="P24" s="104"/>
      <c r="Q24" s="104"/>
      <c r="R24" s="104"/>
      <c r="S24" s="223" t="s">
        <v>38</v>
      </c>
      <c r="T24" s="223"/>
      <c r="U24" s="223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1"/>
      <c r="AG24" s="211"/>
    </row>
    <row r="25" spans="1:33" ht="12.6" hidden="1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1"/>
      <c r="O25" s="93"/>
      <c r="P25" s="104"/>
      <c r="Q25" s="104"/>
      <c r="R25" s="104"/>
      <c r="S25" s="223" t="s">
        <v>39</v>
      </c>
      <c r="T25" s="223"/>
      <c r="U25" s="223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1"/>
      <c r="AG25" s="211"/>
    </row>
    <row r="26" spans="1:33" ht="12.6" hidden="1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101"/>
      <c r="O26" s="93"/>
      <c r="P26" s="104"/>
      <c r="Q26" s="104"/>
      <c r="R26" s="104"/>
      <c r="S26" s="223" t="s">
        <v>40</v>
      </c>
      <c r="T26" s="223"/>
      <c r="U26" s="223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1"/>
      <c r="AG26" s="211"/>
    </row>
    <row r="27" spans="1:33" ht="51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1"/>
      <c r="AG27" s="211"/>
    </row>
    <row r="28" spans="1:33" ht="49.5" customHeight="1">
      <c r="A28" s="35" t="s">
        <v>14</v>
      </c>
      <c r="B28" s="220" t="s">
        <v>15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101"/>
      <c r="O28" s="101"/>
      <c r="P28" s="182" t="s">
        <v>18</v>
      </c>
      <c r="Q28" s="183"/>
      <c r="R28" s="13"/>
      <c r="S28" s="221" t="s">
        <v>54</v>
      </c>
      <c r="T28" s="221"/>
      <c r="U28" s="221"/>
      <c r="V28" s="221"/>
      <c r="W28" s="221"/>
      <c r="X28" s="221"/>
      <c r="Y28" s="221"/>
      <c r="Z28" s="221"/>
      <c r="AA28" s="221"/>
      <c r="AB28" s="221"/>
      <c r="AC28" s="93"/>
      <c r="AD28" s="91"/>
      <c r="AE28" s="91"/>
      <c r="AF28" s="214">
        <v>2066463</v>
      </c>
      <c r="AG28" s="214"/>
    </row>
    <row r="29" spans="1:33" ht="15.75" customHeight="1">
      <c r="A29" s="106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6"/>
      <c r="AG29" s="217"/>
    </row>
    <row r="30" spans="1:33" ht="19.5" customHeight="1">
      <c r="A30" s="106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102"/>
      <c r="O30" s="102"/>
      <c r="P30" s="178" t="s">
        <v>2</v>
      </c>
      <c r="Q30" s="36"/>
      <c r="R30" s="179"/>
      <c r="S30" s="179"/>
      <c r="T30" s="32"/>
      <c r="U30" s="32"/>
      <c r="V30" s="32"/>
      <c r="W30" s="231"/>
      <c r="X30" s="231"/>
      <c r="Y30" s="231"/>
      <c r="Z30" s="231"/>
      <c r="AA30" s="231"/>
      <c r="AB30" s="231"/>
      <c r="AC30" s="93"/>
      <c r="AD30" s="91"/>
      <c r="AE30" s="91"/>
      <c r="AF30" s="218"/>
      <c r="AG30" s="219"/>
    </row>
    <row r="31" spans="1:33" ht="31.5" customHeight="1">
      <c r="A31" s="106" t="s">
        <v>58</v>
      </c>
      <c r="B31" s="214"/>
      <c r="C31" s="214"/>
      <c r="D31" s="214">
        <v>23.42</v>
      </c>
      <c r="E31" s="214"/>
      <c r="F31" s="215">
        <f>'83,23 общая'!F31:G31</f>
        <v>69</v>
      </c>
      <c r="G31" s="215"/>
      <c r="H31" s="214"/>
      <c r="I31" s="214"/>
      <c r="J31" s="214"/>
      <c r="K31" s="214"/>
      <c r="L31" s="214"/>
      <c r="M31" s="214"/>
      <c r="N31" s="102"/>
      <c r="O31" s="102"/>
      <c r="P31" s="178" t="s">
        <v>19</v>
      </c>
      <c r="Q31" s="36"/>
      <c r="R31" s="179"/>
      <c r="S31" s="36"/>
      <c r="T31" s="36" t="s">
        <v>20</v>
      </c>
      <c r="U31" s="180"/>
      <c r="V31" s="232" t="s">
        <v>59</v>
      </c>
      <c r="W31" s="233"/>
      <c r="X31" s="233"/>
      <c r="Y31" s="233"/>
      <c r="Z31" s="233"/>
      <c r="AA31" s="233"/>
      <c r="AB31" s="233"/>
      <c r="AC31" s="93"/>
      <c r="AD31" s="103"/>
      <c r="AE31" s="103"/>
      <c r="AF31" s="102"/>
      <c r="AG31" s="102"/>
    </row>
    <row r="32" spans="1:33" ht="0.75" customHeight="1">
      <c r="A32" s="10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199"/>
      <c r="I33" s="199"/>
      <c r="J33" s="200">
        <f>AE80/F31</f>
        <v>19.984098525650069</v>
      </c>
      <c r="K33" s="200"/>
      <c r="L33" s="201"/>
      <c r="M33" s="201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02" t="s">
        <v>4</v>
      </c>
      <c r="B34" s="203"/>
      <c r="C34" s="203"/>
      <c r="D34" s="206" t="s">
        <v>11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7" t="s">
        <v>21</v>
      </c>
      <c r="AG34" s="208"/>
    </row>
    <row r="35" spans="1:34" ht="26.25" customHeight="1">
      <c r="A35" s="204"/>
      <c r="B35" s="205"/>
      <c r="C35" s="205"/>
      <c r="D35" s="211" t="s">
        <v>44</v>
      </c>
      <c r="E35" s="211"/>
      <c r="F35" s="211"/>
      <c r="G35" s="211"/>
      <c r="H35" s="211"/>
      <c r="I35" s="211" t="s">
        <v>45</v>
      </c>
      <c r="J35" s="211"/>
      <c r="K35" s="211"/>
      <c r="L35" s="211"/>
      <c r="M35" s="211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09"/>
      <c r="AG35" s="210"/>
    </row>
    <row r="36" spans="1:34" s="2" customFormat="1" ht="31.5" customHeight="1">
      <c r="A36" s="212" t="s">
        <v>12</v>
      </c>
      <c r="B36" s="213"/>
      <c r="C36" s="213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09"/>
      <c r="AG36" s="210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66</v>
      </c>
      <c r="E37" s="43" t="s">
        <v>67</v>
      </c>
      <c r="F37" s="43" t="s">
        <v>61</v>
      </c>
      <c r="G37" s="44" t="s">
        <v>68</v>
      </c>
      <c r="H37" s="44" t="s">
        <v>69</v>
      </c>
      <c r="I37" s="44" t="s">
        <v>73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6"/>
      <c r="AE37" s="113"/>
      <c r="AF37" s="117" t="s">
        <v>25</v>
      </c>
      <c r="AG37" s="118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19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63</v>
      </c>
      <c r="H39" s="56" t="s">
        <v>72</v>
      </c>
      <c r="I39" s="56" t="s">
        <v>74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0"/>
      <c r="AF39" s="121"/>
      <c r="AG39" s="122"/>
      <c r="AH39" s="14"/>
    </row>
    <row r="40" spans="1:34" ht="30.75" customHeight="1" thickBot="1">
      <c r="A40" s="87" t="str">
        <f>'83,23 общая'!A40</f>
        <v>биточки</v>
      </c>
      <c r="B40" s="123"/>
      <c r="C40" s="124" t="s">
        <v>48</v>
      </c>
      <c r="D40" s="125">
        <v>2.1000000000000001E-2</v>
      </c>
      <c r="E40" s="126"/>
      <c r="F40" s="126"/>
      <c r="G40" s="126"/>
      <c r="H40" s="126"/>
      <c r="I40" s="126"/>
      <c r="J40" s="127"/>
      <c r="K40" s="127"/>
      <c r="L40" s="127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8">
        <f>'83,23 общая'!AD40</f>
        <v>350</v>
      </c>
      <c r="AE40" s="129">
        <f>AF40*AD40</f>
        <v>512.12783851976462</v>
      </c>
      <c r="AF40" s="130">
        <f>'83,23 общая'!AF40/83.23*23.42</f>
        <v>1.463222395770756</v>
      </c>
      <c r="AG40" s="131">
        <f>AF40*L33</f>
        <v>0</v>
      </c>
      <c r="AH40" s="13"/>
    </row>
    <row r="41" spans="1:34" ht="30" customHeight="1" thickBot="1">
      <c r="A41" s="87" t="str">
        <f>'83,23 общая'!A41</f>
        <v>картофель</v>
      </c>
      <c r="B41" s="111"/>
      <c r="C41" s="124" t="s">
        <v>48</v>
      </c>
      <c r="D41" s="125"/>
      <c r="E41" s="126">
        <v>6.5000000000000002E-2</v>
      </c>
      <c r="F41" s="126"/>
      <c r="G41" s="126"/>
      <c r="H41" s="126"/>
      <c r="I41" s="126"/>
      <c r="J41" s="127"/>
      <c r="K41" s="127"/>
      <c r="L41" s="127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8">
        <f>'83,23 общая'!AD41</f>
        <v>38</v>
      </c>
      <c r="AE41" s="129">
        <f t="shared" ref="AE41:AE72" si="0">AF41*AD41</f>
        <v>170.01518683167129</v>
      </c>
      <c r="AF41" s="130">
        <f>'83,23 общая'!AF41/83.23*23.42</f>
        <v>4.4740838639913498</v>
      </c>
      <c r="AG41" s="131">
        <f>AF41*L33</f>
        <v>0</v>
      </c>
      <c r="AH41" s="13"/>
    </row>
    <row r="42" spans="1:34" ht="29.25" customHeight="1" thickBot="1">
      <c r="A42" s="87" t="str">
        <f>'83,23 общая'!A42</f>
        <v>масло сливочное</v>
      </c>
      <c r="B42" s="111"/>
      <c r="C42" s="124" t="s">
        <v>48</v>
      </c>
      <c r="D42" s="125"/>
      <c r="E42" s="126">
        <v>3.0000000000000001E-3</v>
      </c>
      <c r="F42" s="126"/>
      <c r="G42" s="126"/>
      <c r="H42" s="126"/>
      <c r="I42" s="126"/>
      <c r="J42" s="127"/>
      <c r="K42" s="127"/>
      <c r="L42" s="127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8">
        <f>'83,23 общая'!AD42</f>
        <v>450</v>
      </c>
      <c r="AE42" s="129">
        <f t="shared" si="0"/>
        <v>87.371260362849924</v>
      </c>
      <c r="AF42" s="130">
        <f>'83,23 общая'!AF42/83.23*23.42</f>
        <v>0.19415835636188872</v>
      </c>
      <c r="AG42" s="131">
        <f>AF42*L33</f>
        <v>0</v>
      </c>
      <c r="AH42" s="13"/>
    </row>
    <row r="43" spans="1:34" ht="30" customHeight="1" thickBot="1">
      <c r="A43" s="87" t="str">
        <f>'83,23 общая'!A43</f>
        <v>соль</v>
      </c>
      <c r="B43" s="111"/>
      <c r="C43" s="124" t="s">
        <v>48</v>
      </c>
      <c r="D43" s="125"/>
      <c r="E43" s="126">
        <v>1E-3</v>
      </c>
      <c r="F43" s="126"/>
      <c r="G43" s="126"/>
      <c r="H43" s="126"/>
      <c r="I43" s="126"/>
      <c r="J43" s="127"/>
      <c r="K43" s="127"/>
      <c r="L43" s="127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8">
        <f>'83,23 общая'!AD43</f>
        <v>25</v>
      </c>
      <c r="AE43" s="129">
        <f t="shared" si="0"/>
        <v>2.4269794545236092</v>
      </c>
      <c r="AF43" s="130">
        <f>'83,23 общая'!AF43/83.23*23.42</f>
        <v>9.7079178180944359E-2</v>
      </c>
      <c r="AG43" s="131">
        <f>AF43*L33</f>
        <v>0</v>
      </c>
      <c r="AH43" s="13"/>
    </row>
    <row r="44" spans="1:34" ht="30.75" customHeight="1" thickBot="1">
      <c r="A44" s="87" t="str">
        <f>'83,23 общая'!A44</f>
        <v>хлеб</v>
      </c>
      <c r="B44" s="111"/>
      <c r="C44" s="124" t="s">
        <v>48</v>
      </c>
      <c r="D44" s="125"/>
      <c r="E44" s="126"/>
      <c r="F44" s="126">
        <v>1.4E-2</v>
      </c>
      <c r="G44" s="126"/>
      <c r="H44" s="126"/>
      <c r="I44" s="126"/>
      <c r="J44" s="127"/>
      <c r="K44" s="127"/>
      <c r="L44" s="127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8">
        <f>'83,23 общая'!AD44</f>
        <v>54</v>
      </c>
      <c r="AE44" s="129">
        <f t="shared" si="0"/>
        <v>52.42275621770996</v>
      </c>
      <c r="AF44" s="130">
        <f>'83,23 общая'!AF44/83.23*23.42</f>
        <v>0.9707917818094437</v>
      </c>
      <c r="AG44" s="131">
        <f>AF44*L33</f>
        <v>0</v>
      </c>
      <c r="AH44" s="13"/>
    </row>
    <row r="45" spans="1:34" ht="30" customHeight="1" thickBot="1">
      <c r="A45" s="87" t="str">
        <f>'83,23 общая'!A45</f>
        <v>кисель</v>
      </c>
      <c r="B45" s="111"/>
      <c r="C45" s="124" t="s">
        <v>48</v>
      </c>
      <c r="D45" s="125"/>
      <c r="E45" s="126"/>
      <c r="F45" s="126"/>
      <c r="G45" s="126">
        <v>6.0000000000000001E-3</v>
      </c>
      <c r="H45" s="126"/>
      <c r="I45" s="126"/>
      <c r="J45" s="127"/>
      <c r="K45" s="127"/>
      <c r="L45" s="127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8">
        <f>'83,23 общая'!AD45</f>
        <v>110</v>
      </c>
      <c r="AE45" s="129">
        <f t="shared" si="0"/>
        <v>43.333894028595452</v>
      </c>
      <c r="AF45" s="130">
        <f>'83,23 общая'!AF45/83.23*23.42</f>
        <v>0.39394449116904956</v>
      </c>
      <c r="AG45" s="131">
        <f>AF45*L33</f>
        <v>0</v>
      </c>
      <c r="AH45" s="13"/>
    </row>
    <row r="46" spans="1:34" ht="30" customHeight="1" thickBot="1">
      <c r="A46" s="87" t="str">
        <f>'83,23 общая'!A46</f>
        <v>сахар</v>
      </c>
      <c r="B46" s="111"/>
      <c r="C46" s="124" t="s">
        <v>48</v>
      </c>
      <c r="D46" s="125"/>
      <c r="E46" s="126"/>
      <c r="F46" s="126"/>
      <c r="G46" s="126">
        <v>6.0000000000000001E-3</v>
      </c>
      <c r="H46" s="126"/>
      <c r="I46" s="126"/>
      <c r="J46" s="127"/>
      <c r="K46" s="127"/>
      <c r="L46" s="127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8">
        <f>'83,23 общая'!AD46</f>
        <v>110</v>
      </c>
      <c r="AE46" s="129">
        <f t="shared" si="0"/>
        <v>43.333894028595452</v>
      </c>
      <c r="AF46" s="130">
        <f>'83,23 общая'!AF46/83.23*23.42</f>
        <v>0.39394449116904956</v>
      </c>
      <c r="AG46" s="131">
        <f>AF46*L33</f>
        <v>0</v>
      </c>
      <c r="AH46" s="13"/>
    </row>
    <row r="47" spans="1:34" ht="29.25" customHeight="1" thickBot="1">
      <c r="A47" s="87" t="str">
        <f>'83,23 общая'!A47</f>
        <v>яблоко</v>
      </c>
      <c r="B47" s="111"/>
      <c r="C47" s="124" t="s">
        <v>48</v>
      </c>
      <c r="D47" s="125"/>
      <c r="E47" s="126"/>
      <c r="F47" s="126"/>
      <c r="G47" s="126"/>
      <c r="H47" s="126">
        <v>3.6999999999999998E-2</v>
      </c>
      <c r="I47" s="126"/>
      <c r="J47" s="127"/>
      <c r="K47" s="127"/>
      <c r="L47" s="127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8">
        <f>'83,23 общая'!AD47</f>
        <v>120</v>
      </c>
      <c r="AE47" s="129">
        <f t="shared" si="0"/>
        <v>302.48183587648685</v>
      </c>
      <c r="AF47" s="130">
        <f>'83,23 общая'!AF47/83.23*23.42</f>
        <v>2.5206819656373907</v>
      </c>
      <c r="AG47" s="131">
        <f>AF47*L33</f>
        <v>0</v>
      </c>
      <c r="AH47" s="13"/>
    </row>
    <row r="48" spans="1:34" ht="29.25" customHeight="1" thickBot="1">
      <c r="A48" s="87" t="str">
        <f>'83,23 общая'!A48</f>
        <v>печенье</v>
      </c>
      <c r="B48" s="111"/>
      <c r="C48" s="124" t="s">
        <v>48</v>
      </c>
      <c r="D48" s="125"/>
      <c r="E48" s="126"/>
      <c r="F48" s="126"/>
      <c r="G48" s="126"/>
      <c r="H48" s="126"/>
      <c r="I48" s="126">
        <v>0.01</v>
      </c>
      <c r="J48" s="127"/>
      <c r="K48" s="127"/>
      <c r="L48" s="127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8">
        <f>'83,23 общая'!AD48</f>
        <v>240</v>
      </c>
      <c r="AE48" s="129">
        <f t="shared" si="0"/>
        <v>165.38915294965756</v>
      </c>
      <c r="AF48" s="130">
        <f>'83,23 общая'!AF48/83.23*23.42</f>
        <v>0.68912147062357321</v>
      </c>
      <c r="AG48" s="131">
        <f>AF48*L33</f>
        <v>0</v>
      </c>
      <c r="AH48" s="13"/>
    </row>
    <row r="49" spans="1:34" ht="32.25" customHeight="1" thickBot="1">
      <c r="A49" s="87">
        <f>'83,23 общая'!A49</f>
        <v>0</v>
      </c>
      <c r="B49" s="111"/>
      <c r="C49" s="124" t="s">
        <v>48</v>
      </c>
      <c r="D49" s="125"/>
      <c r="E49" s="126"/>
      <c r="F49" s="126"/>
      <c r="G49" s="126"/>
      <c r="H49" s="126"/>
      <c r="I49" s="126"/>
      <c r="J49" s="127"/>
      <c r="K49" s="127"/>
      <c r="L49" s="127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8">
        <f>'83,23 общая'!AD49</f>
        <v>0</v>
      </c>
      <c r="AE49" s="129">
        <f t="shared" si="0"/>
        <v>0</v>
      </c>
      <c r="AF49" s="130">
        <f>'83,23 общая'!AF49/83.23*23.42</f>
        <v>0</v>
      </c>
      <c r="AG49" s="131">
        <f>AF49*L33</f>
        <v>0</v>
      </c>
      <c r="AH49" s="13"/>
    </row>
    <row r="50" spans="1:34" ht="30" customHeight="1" thickBot="1">
      <c r="A50" s="87">
        <f>'83,23 общая'!A50</f>
        <v>0</v>
      </c>
      <c r="B50" s="111"/>
      <c r="C50" s="124" t="s">
        <v>48</v>
      </c>
      <c r="D50" s="125"/>
      <c r="E50" s="126"/>
      <c r="F50" s="126"/>
      <c r="G50" s="126"/>
      <c r="H50" s="126"/>
      <c r="I50" s="126"/>
      <c r="J50" s="127"/>
      <c r="K50" s="127"/>
      <c r="L50" s="127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8">
        <f>'83,23 общая'!AD50</f>
        <v>0</v>
      </c>
      <c r="AE50" s="129">
        <f t="shared" si="0"/>
        <v>0</v>
      </c>
      <c r="AF50" s="130">
        <f>'83,23 общая'!AF50/83.23*23.42</f>
        <v>0</v>
      </c>
      <c r="AG50" s="131">
        <f>AF50*L33</f>
        <v>0</v>
      </c>
      <c r="AH50" s="13"/>
    </row>
    <row r="51" spans="1:34" ht="31.5" customHeight="1" thickBot="1">
      <c r="A51" s="87">
        <f>'83,23 общая'!A51</f>
        <v>0</v>
      </c>
      <c r="B51" s="111"/>
      <c r="C51" s="124" t="s">
        <v>48</v>
      </c>
      <c r="D51" s="125"/>
      <c r="E51" s="126"/>
      <c r="F51" s="126"/>
      <c r="G51" s="126"/>
      <c r="H51" s="126"/>
      <c r="I51" s="126"/>
      <c r="J51" s="127"/>
      <c r="K51" s="127"/>
      <c r="L51" s="127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8">
        <f>'83,23 общая'!AD51</f>
        <v>0</v>
      </c>
      <c r="AE51" s="129">
        <f t="shared" si="0"/>
        <v>0</v>
      </c>
      <c r="AF51" s="130">
        <f>'83,23 общая'!AF51/83.23*23.42</f>
        <v>0</v>
      </c>
      <c r="AG51" s="131">
        <f>AF51*L33</f>
        <v>0</v>
      </c>
      <c r="AH51" s="13"/>
    </row>
    <row r="52" spans="1:34" ht="28.5" customHeight="1" thickBot="1">
      <c r="A52" s="87">
        <f>'83,23 общая'!A52</f>
        <v>0</v>
      </c>
      <c r="B52" s="111"/>
      <c r="C52" s="124" t="s">
        <v>48</v>
      </c>
      <c r="D52" s="125"/>
      <c r="E52" s="126"/>
      <c r="F52" s="126"/>
      <c r="G52" s="126"/>
      <c r="H52" s="126"/>
      <c r="I52" s="126"/>
      <c r="J52" s="127"/>
      <c r="K52" s="127"/>
      <c r="L52" s="127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8">
        <f>'83,23 общая'!AD52</f>
        <v>0</v>
      </c>
      <c r="AE52" s="129">
        <f t="shared" si="0"/>
        <v>0</v>
      </c>
      <c r="AF52" s="130">
        <f>'83,23 общая'!AF52/83.23*23.42</f>
        <v>0</v>
      </c>
      <c r="AG52" s="131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4" t="s">
        <v>48</v>
      </c>
      <c r="D53" s="125"/>
      <c r="E53" s="126"/>
      <c r="F53" s="126"/>
      <c r="G53" s="126"/>
      <c r="H53" s="126"/>
      <c r="I53" s="126"/>
      <c r="J53" s="127"/>
      <c r="K53" s="127"/>
      <c r="L53" s="127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8">
        <f>'83,23 общая'!AD53</f>
        <v>0</v>
      </c>
      <c r="AE53" s="129">
        <f t="shared" si="0"/>
        <v>0</v>
      </c>
      <c r="AF53" s="130">
        <f>'83,23 общая'!AF53/83.23*23.42</f>
        <v>0</v>
      </c>
      <c r="AG53" s="131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4" t="s">
        <v>48</v>
      </c>
      <c r="D54" s="125"/>
      <c r="E54" s="126"/>
      <c r="F54" s="126"/>
      <c r="G54" s="126"/>
      <c r="H54" s="126"/>
      <c r="I54" s="126"/>
      <c r="J54" s="127"/>
      <c r="K54" s="127"/>
      <c r="L54" s="127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8">
        <f>'83,23 общая'!AD54</f>
        <v>0</v>
      </c>
      <c r="AE54" s="129">
        <f t="shared" si="0"/>
        <v>0</v>
      </c>
      <c r="AF54" s="130">
        <f>'83,23 общая'!AF54/83.23*23.42</f>
        <v>0</v>
      </c>
      <c r="AG54" s="131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4" t="s">
        <v>48</v>
      </c>
      <c r="D55" s="125"/>
      <c r="E55" s="126"/>
      <c r="F55" s="126"/>
      <c r="G55" s="126"/>
      <c r="H55" s="126"/>
      <c r="I55" s="126"/>
      <c r="J55" s="127"/>
      <c r="K55" s="127"/>
      <c r="L55" s="127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8">
        <f>'83,23 общая'!AD55</f>
        <v>0</v>
      </c>
      <c r="AE55" s="129">
        <f t="shared" si="0"/>
        <v>0</v>
      </c>
      <c r="AF55" s="130">
        <f>'83,23 общая'!AF55/83.23*23.42</f>
        <v>0</v>
      </c>
      <c r="AG55" s="131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4" t="s">
        <v>48</v>
      </c>
      <c r="D56" s="125"/>
      <c r="E56" s="126"/>
      <c r="F56" s="126"/>
      <c r="G56" s="126"/>
      <c r="H56" s="126"/>
      <c r="I56" s="126"/>
      <c r="J56" s="127"/>
      <c r="K56" s="127"/>
      <c r="L56" s="127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8">
        <f>'83,23 общая'!AD56</f>
        <v>0</v>
      </c>
      <c r="AE56" s="129">
        <f t="shared" si="0"/>
        <v>0</v>
      </c>
      <c r="AF56" s="130">
        <f>'83,23 общая'!AF56/83.23*23.42</f>
        <v>0</v>
      </c>
      <c r="AG56" s="131"/>
      <c r="AH56" s="13"/>
    </row>
    <row r="57" spans="1:34" ht="26.25" customHeight="1" thickBot="1">
      <c r="A57" s="87">
        <f>'83,23 общая'!A57</f>
        <v>0</v>
      </c>
      <c r="B57" s="111"/>
      <c r="C57" s="124" t="s">
        <v>48</v>
      </c>
      <c r="D57" s="125"/>
      <c r="E57" s="126"/>
      <c r="F57" s="126"/>
      <c r="G57" s="126"/>
      <c r="H57" s="126"/>
      <c r="I57" s="126"/>
      <c r="J57" s="127"/>
      <c r="K57" s="127"/>
      <c r="L57" s="127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8">
        <f>'83,23 общая'!AD57</f>
        <v>0</v>
      </c>
      <c r="AE57" s="129">
        <f t="shared" si="0"/>
        <v>0</v>
      </c>
      <c r="AF57" s="130">
        <f>'83,23 общая'!AF57/83.23*23.42</f>
        <v>0</v>
      </c>
      <c r="AG57" s="131"/>
      <c r="AH57" s="13"/>
    </row>
    <row r="58" spans="1:34" ht="26.25" customHeight="1" thickBot="1">
      <c r="A58" s="87">
        <f>'83,23 общая'!A58</f>
        <v>0</v>
      </c>
      <c r="B58" s="111"/>
      <c r="C58" s="124" t="s">
        <v>48</v>
      </c>
      <c r="D58" s="125"/>
      <c r="E58" s="126"/>
      <c r="F58" s="126"/>
      <c r="G58" s="126"/>
      <c r="H58" s="126"/>
      <c r="I58" s="126"/>
      <c r="J58" s="127"/>
      <c r="K58" s="127"/>
      <c r="L58" s="127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8">
        <f>'83,23 общая'!AD58</f>
        <v>0</v>
      </c>
      <c r="AE58" s="129">
        <f t="shared" si="0"/>
        <v>0</v>
      </c>
      <c r="AF58" s="130">
        <f>'83,23 общая'!AF58/83.23*23.42</f>
        <v>0</v>
      </c>
      <c r="AG58" s="131"/>
      <c r="AH58" s="13"/>
    </row>
    <row r="59" spans="1:34" ht="26.25" customHeight="1" thickBot="1">
      <c r="A59" s="87">
        <f>'83,23 общая'!A59</f>
        <v>0</v>
      </c>
      <c r="B59" s="111"/>
      <c r="C59" s="124" t="s">
        <v>48</v>
      </c>
      <c r="D59" s="125"/>
      <c r="E59" s="126"/>
      <c r="F59" s="126"/>
      <c r="G59" s="126"/>
      <c r="H59" s="126"/>
      <c r="I59" s="126"/>
      <c r="J59" s="127"/>
      <c r="K59" s="127"/>
      <c r="L59" s="127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8">
        <f>'83,23 общая'!AD59</f>
        <v>0</v>
      </c>
      <c r="AE59" s="129">
        <f t="shared" si="0"/>
        <v>0</v>
      </c>
      <c r="AF59" s="130">
        <f>'83,23 общая'!AF59/83.23*23.42</f>
        <v>0</v>
      </c>
      <c r="AG59" s="131"/>
      <c r="AH59" s="13"/>
    </row>
    <row r="60" spans="1:34" ht="26.25" customHeight="1" thickBot="1">
      <c r="A60" s="87">
        <f>'83,23 общая'!A60</f>
        <v>0</v>
      </c>
      <c r="B60" s="111"/>
      <c r="C60" s="124" t="s">
        <v>48</v>
      </c>
      <c r="D60" s="125"/>
      <c r="E60" s="126"/>
      <c r="F60" s="126"/>
      <c r="G60" s="126"/>
      <c r="H60" s="126"/>
      <c r="I60" s="126"/>
      <c r="J60" s="127"/>
      <c r="K60" s="127"/>
      <c r="L60" s="127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8">
        <f>'83,23 общая'!AD60</f>
        <v>0</v>
      </c>
      <c r="AE60" s="129">
        <f t="shared" si="0"/>
        <v>0</v>
      </c>
      <c r="AF60" s="130">
        <f>'83,23 общая'!AF60/83.23*23.42</f>
        <v>0</v>
      </c>
      <c r="AG60" s="131"/>
      <c r="AH60" s="13"/>
    </row>
    <row r="61" spans="1:34" ht="26.25" customHeight="1" thickBot="1">
      <c r="A61" s="87">
        <f>'83,23 общая'!A61</f>
        <v>0</v>
      </c>
      <c r="B61" s="111"/>
      <c r="C61" s="124" t="s">
        <v>48</v>
      </c>
      <c r="D61" s="125"/>
      <c r="E61" s="126"/>
      <c r="F61" s="126"/>
      <c r="G61" s="126"/>
      <c r="H61" s="126"/>
      <c r="I61" s="126"/>
      <c r="J61" s="127"/>
      <c r="K61" s="127"/>
      <c r="L61" s="127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8">
        <f>'83,23 общая'!AD61</f>
        <v>0</v>
      </c>
      <c r="AE61" s="129">
        <f t="shared" si="0"/>
        <v>0</v>
      </c>
      <c r="AF61" s="130">
        <f>'83,23 общая'!AF61/83.23*23.42</f>
        <v>0</v>
      </c>
      <c r="AG61" s="131"/>
      <c r="AH61" s="13"/>
    </row>
    <row r="62" spans="1:34" ht="26.25" customHeight="1" thickBot="1">
      <c r="A62" s="87">
        <f>'83,23 общая'!A62</f>
        <v>0</v>
      </c>
      <c r="B62" s="111"/>
      <c r="C62" s="124" t="s">
        <v>48</v>
      </c>
      <c r="D62" s="125"/>
      <c r="E62" s="126"/>
      <c r="F62" s="126"/>
      <c r="G62" s="126"/>
      <c r="H62" s="126"/>
      <c r="I62" s="126"/>
      <c r="J62" s="127"/>
      <c r="K62" s="127"/>
      <c r="L62" s="127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8">
        <f>'83,23 общая'!AD62</f>
        <v>0</v>
      </c>
      <c r="AE62" s="129">
        <f t="shared" si="0"/>
        <v>0</v>
      </c>
      <c r="AF62" s="130">
        <f>'83,23 общая'!AF62/83.23*23.42</f>
        <v>0</v>
      </c>
      <c r="AG62" s="131"/>
      <c r="AH62" s="13"/>
    </row>
    <row r="63" spans="1:34" ht="26.25" customHeight="1" thickBot="1">
      <c r="A63" s="87">
        <f>'83,23 общая'!A63</f>
        <v>0</v>
      </c>
      <c r="B63" s="111"/>
      <c r="C63" s="124" t="s">
        <v>48</v>
      </c>
      <c r="D63" s="125"/>
      <c r="E63" s="126"/>
      <c r="F63" s="126"/>
      <c r="G63" s="126"/>
      <c r="H63" s="126"/>
      <c r="I63" s="126"/>
      <c r="J63" s="127"/>
      <c r="K63" s="127"/>
      <c r="L63" s="127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8">
        <f>'83,23 общая'!AD63</f>
        <v>0</v>
      </c>
      <c r="AE63" s="129">
        <f t="shared" si="0"/>
        <v>0</v>
      </c>
      <c r="AF63" s="130">
        <f>'83,23 общая'!AF63/83.23*23.42</f>
        <v>0</v>
      </c>
      <c r="AG63" s="131"/>
      <c r="AH63" s="13"/>
    </row>
    <row r="64" spans="1:34" ht="26.25" customHeight="1" thickBot="1">
      <c r="A64" s="87">
        <f>'83,23 общая'!A64</f>
        <v>0</v>
      </c>
      <c r="B64" s="111"/>
      <c r="C64" s="124" t="s">
        <v>48</v>
      </c>
      <c r="D64" s="125"/>
      <c r="E64" s="126"/>
      <c r="F64" s="126"/>
      <c r="G64" s="126"/>
      <c r="H64" s="126"/>
      <c r="I64" s="126"/>
      <c r="J64" s="127"/>
      <c r="K64" s="127"/>
      <c r="L64" s="127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8">
        <f>'83,23 общая'!AD64</f>
        <v>0</v>
      </c>
      <c r="AE64" s="129">
        <f t="shared" si="0"/>
        <v>0</v>
      </c>
      <c r="AF64" s="130">
        <f>'83,23 общая'!AF64/83.23*23.42</f>
        <v>0</v>
      </c>
      <c r="AG64" s="131"/>
      <c r="AH64" s="13"/>
    </row>
    <row r="65" spans="1:34" ht="26.25" customHeight="1" thickBot="1">
      <c r="A65" s="87">
        <f>'83,23 общая'!A65</f>
        <v>0</v>
      </c>
      <c r="B65" s="111"/>
      <c r="C65" s="124" t="s">
        <v>48</v>
      </c>
      <c r="D65" s="125"/>
      <c r="E65" s="126"/>
      <c r="F65" s="126"/>
      <c r="G65" s="126"/>
      <c r="H65" s="126"/>
      <c r="I65" s="126"/>
      <c r="J65" s="127"/>
      <c r="K65" s="127"/>
      <c r="L65" s="127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8">
        <f>'83,23 общая'!AD65</f>
        <v>0</v>
      </c>
      <c r="AE65" s="129">
        <f t="shared" si="0"/>
        <v>0</v>
      </c>
      <c r="AF65" s="130">
        <f>'83,23 общая'!AF65/83.23*23.42</f>
        <v>0</v>
      </c>
      <c r="AG65" s="131"/>
      <c r="AH65" s="13"/>
    </row>
    <row r="66" spans="1:34" ht="26.25" customHeight="1" thickBot="1">
      <c r="A66" s="87">
        <f>'83,23 общая'!A66</f>
        <v>0</v>
      </c>
      <c r="B66" s="111"/>
      <c r="C66" s="124" t="s">
        <v>48</v>
      </c>
      <c r="D66" s="125"/>
      <c r="E66" s="126"/>
      <c r="F66" s="126"/>
      <c r="G66" s="126"/>
      <c r="H66" s="126"/>
      <c r="I66" s="126"/>
      <c r="J66" s="127"/>
      <c r="K66" s="127"/>
      <c r="L66" s="127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8">
        <f>'83,23 общая'!AD66</f>
        <v>0</v>
      </c>
      <c r="AE66" s="129">
        <f t="shared" si="0"/>
        <v>0</v>
      </c>
      <c r="AF66" s="130">
        <f>'83,23 общая'!AF66/83.23*23.42</f>
        <v>0</v>
      </c>
      <c r="AG66" s="131"/>
      <c r="AH66" s="13"/>
    </row>
    <row r="67" spans="1:34" ht="26.25" customHeight="1" thickBot="1">
      <c r="A67" s="87">
        <f>'83,23 общая'!A67</f>
        <v>0</v>
      </c>
      <c r="B67" s="111"/>
      <c r="C67" s="124" t="s">
        <v>48</v>
      </c>
      <c r="D67" s="125"/>
      <c r="E67" s="126"/>
      <c r="F67" s="126"/>
      <c r="G67" s="126"/>
      <c r="H67" s="126"/>
      <c r="I67" s="126"/>
      <c r="J67" s="127"/>
      <c r="K67" s="127"/>
      <c r="L67" s="127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8">
        <f>'83,23 общая'!AD67</f>
        <v>0</v>
      </c>
      <c r="AE67" s="129">
        <f t="shared" si="0"/>
        <v>0</v>
      </c>
      <c r="AF67" s="130">
        <f>'83,23 общая'!AF67/83.23*23.42</f>
        <v>0</v>
      </c>
      <c r="AG67" s="131"/>
      <c r="AH67" s="13"/>
    </row>
    <row r="68" spans="1:34" ht="27.75" customHeight="1" thickBot="1">
      <c r="A68" s="87">
        <f>'83,23 общая'!A68</f>
        <v>0</v>
      </c>
      <c r="B68" s="111"/>
      <c r="C68" s="124" t="s">
        <v>48</v>
      </c>
      <c r="D68" s="125"/>
      <c r="E68" s="126"/>
      <c r="F68" s="126"/>
      <c r="G68" s="126"/>
      <c r="H68" s="126"/>
      <c r="I68" s="126"/>
      <c r="J68" s="127"/>
      <c r="K68" s="127"/>
      <c r="L68" s="127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8">
        <f>'83,23 общая'!AD68</f>
        <v>0</v>
      </c>
      <c r="AE68" s="129">
        <f t="shared" si="0"/>
        <v>0</v>
      </c>
      <c r="AF68" s="130">
        <f>'83,23 общая'!AF68/83.23*23.42</f>
        <v>0</v>
      </c>
      <c r="AG68" s="131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4" t="s">
        <v>48</v>
      </c>
      <c r="D69" s="125"/>
      <c r="E69" s="126"/>
      <c r="F69" s="126"/>
      <c r="G69" s="126"/>
      <c r="H69" s="126"/>
      <c r="I69" s="126"/>
      <c r="J69" s="127"/>
      <c r="K69" s="127"/>
      <c r="L69" s="127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8">
        <f>'83,23 общая'!AD69</f>
        <v>0</v>
      </c>
      <c r="AE69" s="129">
        <f t="shared" si="0"/>
        <v>0</v>
      </c>
      <c r="AF69" s="130">
        <f>'83,23 общая'!AF69/83.23*23.42</f>
        <v>0</v>
      </c>
      <c r="AG69" s="131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4" t="s">
        <v>48</v>
      </c>
      <c r="D70" s="125"/>
      <c r="E70" s="126"/>
      <c r="F70" s="126"/>
      <c r="G70" s="126"/>
      <c r="H70" s="126"/>
      <c r="I70" s="126"/>
      <c r="J70" s="127"/>
      <c r="K70" s="127"/>
      <c r="L70" s="127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8">
        <f>'83,23 общая'!AD70</f>
        <v>0</v>
      </c>
      <c r="AE70" s="129">
        <f t="shared" si="0"/>
        <v>0</v>
      </c>
      <c r="AF70" s="130">
        <f>'83,23 общая'!AF70/83.23*23.42</f>
        <v>0</v>
      </c>
      <c r="AG70" s="131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4" t="s">
        <v>41</v>
      </c>
      <c r="D71" s="125"/>
      <c r="E71" s="126"/>
      <c r="F71" s="126"/>
      <c r="G71" s="126"/>
      <c r="H71" s="126"/>
      <c r="I71" s="126"/>
      <c r="J71" s="127"/>
      <c r="K71" s="127"/>
      <c r="L71" s="127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8">
        <f>'83,23 общая'!AD71</f>
        <v>0</v>
      </c>
      <c r="AE71" s="129">
        <f t="shared" si="0"/>
        <v>0</v>
      </c>
      <c r="AF71" s="130">
        <f>'83,23 общая'!AF71/83.23*23.42</f>
        <v>0</v>
      </c>
      <c r="AG71" s="131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4" t="s">
        <v>41</v>
      </c>
      <c r="D72" s="125"/>
      <c r="E72" s="126"/>
      <c r="F72" s="126"/>
      <c r="G72" s="126"/>
      <c r="H72" s="126"/>
      <c r="I72" s="126"/>
      <c r="J72" s="127"/>
      <c r="K72" s="127"/>
      <c r="L72" s="127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8">
        <f>'83,23 общая'!AD72</f>
        <v>0</v>
      </c>
      <c r="AE72" s="129">
        <f t="shared" si="0"/>
        <v>0</v>
      </c>
      <c r="AF72" s="130">
        <f>'83,23 общая'!AF72/83.23*23.42</f>
        <v>0</v>
      </c>
      <c r="AG72" s="131">
        <f>AF72*L33</f>
        <v>0</v>
      </c>
      <c r="AH72" s="13"/>
    </row>
    <row r="73" spans="1:34" ht="22.5" hidden="1" customHeight="1">
      <c r="A73" s="38"/>
      <c r="B73" s="111"/>
      <c r="C73" s="124" t="s">
        <v>41</v>
      </c>
      <c r="D73" s="125"/>
      <c r="E73" s="126"/>
      <c r="F73" s="126"/>
      <c r="G73" s="126"/>
      <c r="H73" s="126"/>
      <c r="I73" s="126"/>
      <c r="J73" s="127"/>
      <c r="K73" s="127"/>
      <c r="L73" s="127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8">
        <f>'83,23 общая'!AD73</f>
        <v>0</v>
      </c>
      <c r="AE73" s="129">
        <f>AD73*AF73*L33</f>
        <v>0</v>
      </c>
      <c r="AF73" s="130">
        <f t="shared" ref="AF73:AF79" si="1">SUM(D73:AC73)</f>
        <v>0</v>
      </c>
      <c r="AG73" s="131">
        <f>AF73*L33</f>
        <v>0</v>
      </c>
      <c r="AH73" s="13"/>
    </row>
    <row r="74" spans="1:34" ht="22.5" hidden="1" customHeight="1">
      <c r="A74" s="38"/>
      <c r="B74" s="111"/>
      <c r="C74" s="124" t="s">
        <v>41</v>
      </c>
      <c r="D74" s="125"/>
      <c r="E74" s="126"/>
      <c r="F74" s="126"/>
      <c r="G74" s="126"/>
      <c r="H74" s="126"/>
      <c r="I74" s="126"/>
      <c r="J74" s="127"/>
      <c r="K74" s="127"/>
      <c r="L74" s="127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8">
        <f>'83,23 общая'!AD74</f>
        <v>0</v>
      </c>
      <c r="AE74" s="129">
        <f>AD74*AF74*L33</f>
        <v>0</v>
      </c>
      <c r="AF74" s="130">
        <f t="shared" si="1"/>
        <v>0</v>
      </c>
      <c r="AG74" s="131">
        <f>AF74*L33</f>
        <v>0</v>
      </c>
      <c r="AH74" s="13"/>
    </row>
    <row r="75" spans="1:34" ht="22.5" hidden="1" customHeight="1">
      <c r="A75" s="38"/>
      <c r="B75" s="111"/>
      <c r="C75" s="124" t="s">
        <v>41</v>
      </c>
      <c r="D75" s="125"/>
      <c r="E75" s="126"/>
      <c r="F75" s="126"/>
      <c r="G75" s="126"/>
      <c r="H75" s="126"/>
      <c r="I75" s="126"/>
      <c r="J75" s="127"/>
      <c r="K75" s="127"/>
      <c r="L75" s="127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8">
        <f>'83,23 общая'!AD75</f>
        <v>0</v>
      </c>
      <c r="AE75" s="129">
        <f>AD75*AF75*L33</f>
        <v>0</v>
      </c>
      <c r="AF75" s="130">
        <f t="shared" si="1"/>
        <v>0</v>
      </c>
      <c r="AG75" s="131">
        <f>AF75*L33</f>
        <v>0</v>
      </c>
      <c r="AH75" s="13"/>
    </row>
    <row r="76" spans="1:34" ht="22.5" hidden="1" customHeight="1">
      <c r="A76" s="133"/>
      <c r="B76" s="133"/>
      <c r="C76" s="124" t="s">
        <v>41</v>
      </c>
      <c r="D76" s="133"/>
      <c r="E76" s="133"/>
      <c r="F76" s="133"/>
      <c r="G76" s="133"/>
      <c r="H76" s="133"/>
      <c r="I76" s="133"/>
      <c r="J76" s="133"/>
      <c r="K76" s="127"/>
      <c r="L76" s="127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8">
        <f>'83,23 общая'!AD76</f>
        <v>0</v>
      </c>
      <c r="AE76" s="129">
        <f>AD76*AF76*L33</f>
        <v>0</v>
      </c>
      <c r="AF76" s="130">
        <f t="shared" si="1"/>
        <v>0</v>
      </c>
      <c r="AG76" s="131">
        <f>AF76*L33</f>
        <v>0</v>
      </c>
      <c r="AH76" s="13"/>
    </row>
    <row r="77" spans="1:34" ht="22.5" hidden="1" customHeight="1">
      <c r="A77" s="38"/>
      <c r="B77" s="111"/>
      <c r="C77" s="124" t="s">
        <v>41</v>
      </c>
      <c r="D77" s="125"/>
      <c r="E77" s="126"/>
      <c r="F77" s="126"/>
      <c r="G77" s="126"/>
      <c r="H77" s="126"/>
      <c r="I77" s="126"/>
      <c r="J77" s="127"/>
      <c r="K77" s="127"/>
      <c r="L77" s="127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8">
        <f>'83,23 общая'!AD77</f>
        <v>0</v>
      </c>
      <c r="AE77" s="129">
        <f>AD77*AF77*L33</f>
        <v>0</v>
      </c>
      <c r="AF77" s="130">
        <f t="shared" si="1"/>
        <v>0</v>
      </c>
      <c r="AG77" s="131">
        <f>AF77*L33</f>
        <v>0</v>
      </c>
      <c r="AH77" s="13"/>
    </row>
    <row r="78" spans="1:34" ht="22.5" hidden="1" customHeight="1">
      <c r="A78" s="38"/>
      <c r="B78" s="111"/>
      <c r="C78" s="124" t="s">
        <v>41</v>
      </c>
      <c r="D78" s="125"/>
      <c r="E78" s="126"/>
      <c r="F78" s="126"/>
      <c r="G78" s="126"/>
      <c r="H78" s="126"/>
      <c r="I78" s="126"/>
      <c r="J78" s="127"/>
      <c r="K78" s="127"/>
      <c r="L78" s="127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8">
        <f>'83,23 общая'!AD78</f>
        <v>0</v>
      </c>
      <c r="AE78" s="129">
        <f>AD78*AF78*L33</f>
        <v>0</v>
      </c>
      <c r="AF78" s="130">
        <f t="shared" si="1"/>
        <v>0</v>
      </c>
      <c r="AG78" s="131">
        <f>AF78*L33</f>
        <v>0</v>
      </c>
      <c r="AH78" s="13"/>
    </row>
    <row r="79" spans="1:34" ht="22.5" hidden="1" customHeight="1" thickBot="1">
      <c r="A79" s="169"/>
      <c r="B79" s="134"/>
      <c r="C79" s="124" t="s">
        <v>41</v>
      </c>
      <c r="D79" s="135"/>
      <c r="E79" s="136"/>
      <c r="F79" s="136"/>
      <c r="G79" s="136"/>
      <c r="H79" s="136"/>
      <c r="I79" s="136"/>
      <c r="J79" s="137"/>
      <c r="K79" s="137"/>
      <c r="L79" s="137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28">
        <f>'83,23 общая'!AD79</f>
        <v>0</v>
      </c>
      <c r="AE79" s="129">
        <f>AD79*AF79*L33</f>
        <v>0</v>
      </c>
      <c r="AF79" s="130">
        <f t="shared" si="1"/>
        <v>0</v>
      </c>
      <c r="AG79" s="131">
        <f>AF79*L33</f>
        <v>0</v>
      </c>
      <c r="AH79" s="13"/>
    </row>
    <row r="80" spans="1:34" ht="34.5" customHeight="1">
      <c r="A80" s="192" t="s">
        <v>6</v>
      </c>
      <c r="B80" s="193"/>
      <c r="C80" s="194"/>
      <c r="D80" s="194"/>
      <c r="E80" s="139"/>
      <c r="F80" s="197" t="s">
        <v>60</v>
      </c>
      <c r="G80" s="197"/>
      <c r="H80" s="197"/>
      <c r="I80" s="198"/>
      <c r="J80" s="140"/>
      <c r="K80" s="93"/>
      <c r="L80" s="230" t="s">
        <v>5</v>
      </c>
      <c r="M80" s="230"/>
      <c r="N80" s="230"/>
      <c r="O80" s="230"/>
      <c r="P80" s="230"/>
      <c r="Q80" s="196" t="s">
        <v>59</v>
      </c>
      <c r="R80" s="196"/>
      <c r="S80" s="196"/>
      <c r="T80" s="196"/>
      <c r="U80" s="196"/>
      <c r="V80" s="139"/>
      <c r="W80" s="140"/>
      <c r="X80" s="140"/>
      <c r="Y80" s="140"/>
      <c r="Z80" s="140"/>
      <c r="AA80" s="140"/>
      <c r="AB80" s="140"/>
      <c r="AC80" s="140"/>
      <c r="AD80" s="140"/>
      <c r="AE80" s="141">
        <f>SUM(AE40:AE72)</f>
        <v>1378.9027982698547</v>
      </c>
      <c r="AF80" s="142"/>
      <c r="AG80" s="104"/>
      <c r="AH80" s="13"/>
    </row>
    <row r="81" spans="1:34" ht="34.5" customHeight="1">
      <c r="A81" s="139"/>
      <c r="B81" s="139"/>
      <c r="C81" s="91" t="s">
        <v>22</v>
      </c>
      <c r="D81" s="139"/>
      <c r="E81" s="139"/>
      <c r="F81" s="195" t="s">
        <v>23</v>
      </c>
      <c r="G81" s="195"/>
      <c r="H81" s="195"/>
      <c r="I81" s="195"/>
      <c r="J81" s="140"/>
      <c r="K81" s="93"/>
      <c r="L81" s="223" t="s">
        <v>22</v>
      </c>
      <c r="M81" s="223"/>
      <c r="N81" s="223"/>
      <c r="O81" s="223"/>
      <c r="P81" s="223"/>
      <c r="Q81" s="195" t="s">
        <v>23</v>
      </c>
      <c r="R81" s="195"/>
      <c r="S81" s="195"/>
      <c r="T81" s="195"/>
      <c r="U81" s="195"/>
      <c r="V81" s="139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04"/>
      <c r="AH81" s="13"/>
    </row>
    <row r="82" spans="1:34" ht="30" customHeight="1">
      <c r="A82" s="91"/>
      <c r="B82" s="91"/>
      <c r="C82" s="91"/>
      <c r="D82" s="140"/>
      <c r="E82" s="191"/>
      <c r="F82" s="191"/>
      <c r="G82" s="191"/>
      <c r="H82" s="191"/>
      <c r="I82" s="140"/>
      <c r="J82" s="140"/>
      <c r="K82" s="93"/>
      <c r="L82" s="93"/>
      <c r="M82" s="93"/>
      <c r="N82" s="93"/>
      <c r="O82" s="93"/>
      <c r="P82" s="93"/>
      <c r="Q82" s="93"/>
      <c r="R82" s="93"/>
      <c r="S82" s="93"/>
      <c r="T82" s="139"/>
      <c r="U82" s="139"/>
      <c r="V82" s="139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3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0"/>
      <c r="AA83" s="140"/>
      <c r="AB83" s="140"/>
      <c r="AC83" s="140"/>
      <c r="AD83" s="140"/>
      <c r="AE83" s="140"/>
      <c r="AF83" s="140"/>
      <c r="AG83" s="104"/>
    </row>
    <row r="84" spans="1:34" ht="30.75">
      <c r="A84" s="91"/>
      <c r="B84" s="91"/>
      <c r="C84" s="91"/>
      <c r="D84" s="104"/>
      <c r="E84" s="104"/>
      <c r="F84" s="104"/>
      <c r="G84" s="143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3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0:U80"/>
    <mergeCell ref="F80:I80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I49" sqref="I49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6.57031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48"/>
      <c r="H1" s="148"/>
      <c r="I1" s="148"/>
      <c r="J1" s="148"/>
      <c r="K1" s="148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48"/>
      <c r="H2" s="148"/>
      <c r="I2" s="148"/>
      <c r="J2" s="148"/>
      <c r="K2" s="148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69"/>
      <c r="C3" s="269"/>
      <c r="D3" s="269"/>
      <c r="E3" s="269"/>
      <c r="F3" s="84"/>
      <c r="G3" s="270" t="s">
        <v>62</v>
      </c>
      <c r="H3" s="270"/>
      <c r="I3" s="270"/>
      <c r="J3" s="270"/>
      <c r="K3" s="270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49"/>
      <c r="Z3" s="84"/>
      <c r="AA3" s="84"/>
      <c r="AB3" s="84"/>
      <c r="AC3" s="84"/>
      <c r="AD3" s="150"/>
      <c r="AE3" s="84"/>
      <c r="AF3" s="84"/>
      <c r="AG3" s="84"/>
    </row>
    <row r="4" spans="1:33" ht="27.75" hidden="1">
      <c r="A4" s="84"/>
      <c r="B4" s="151"/>
      <c r="C4" s="151"/>
      <c r="D4" s="151"/>
      <c r="E4" s="151"/>
      <c r="F4" s="84"/>
      <c r="G4" s="152"/>
      <c r="H4" s="152"/>
      <c r="I4" s="152"/>
      <c r="J4" s="152"/>
      <c r="K4" s="152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3"/>
      <c r="Z4" s="84"/>
      <c r="AA4" s="84"/>
      <c r="AB4" s="84"/>
      <c r="AC4" s="84"/>
      <c r="AD4" s="150"/>
      <c r="AE4" s="84"/>
      <c r="AF4" s="84"/>
      <c r="AG4" s="84"/>
    </row>
    <row r="5" spans="1:33" ht="27.75" hidden="1">
      <c r="A5" s="84"/>
      <c r="B5" s="151"/>
      <c r="C5" s="151"/>
      <c r="D5" s="151"/>
      <c r="E5" s="151"/>
      <c r="F5" s="84"/>
      <c r="G5" s="152"/>
      <c r="H5" s="152"/>
      <c r="I5" s="152"/>
      <c r="J5" s="152"/>
      <c r="K5" s="152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3"/>
      <c r="Z5" s="84"/>
      <c r="AA5" s="84"/>
      <c r="AB5" s="84"/>
      <c r="AC5" s="84"/>
      <c r="AD5" s="150"/>
      <c r="AE5" s="84"/>
      <c r="AF5" s="84"/>
      <c r="AG5" s="84"/>
    </row>
    <row r="6" spans="1:33" ht="27.75" hidden="1">
      <c r="A6" s="84"/>
      <c r="B6" s="151"/>
      <c r="C6" s="151"/>
      <c r="D6" s="151"/>
      <c r="E6" s="151"/>
      <c r="F6" s="84"/>
      <c r="G6" s="152"/>
      <c r="H6" s="152"/>
      <c r="I6" s="152"/>
      <c r="J6" s="152"/>
      <c r="K6" s="152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3"/>
      <c r="Z6" s="84"/>
      <c r="AA6" s="84"/>
      <c r="AB6" s="84"/>
      <c r="AC6" s="84"/>
      <c r="AD6" s="150"/>
      <c r="AE6" s="84"/>
      <c r="AF6" s="84"/>
      <c r="AG6" s="84"/>
    </row>
    <row r="7" spans="1:33" ht="27.75" hidden="1">
      <c r="A7" s="84"/>
      <c r="B7" s="151"/>
      <c r="C7" s="151"/>
      <c r="D7" s="151"/>
      <c r="E7" s="151"/>
      <c r="F7" s="84"/>
      <c r="G7" s="152"/>
      <c r="H7" s="152"/>
      <c r="I7" s="152"/>
      <c r="J7" s="152"/>
      <c r="K7" s="152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3"/>
      <c r="Z7" s="84"/>
      <c r="AA7" s="84"/>
      <c r="AB7" s="84"/>
      <c r="AC7" s="84"/>
      <c r="AD7" s="150"/>
      <c r="AE7" s="84"/>
      <c r="AF7" s="84"/>
      <c r="AG7" s="84"/>
    </row>
    <row r="8" spans="1:33" ht="27.75" hidden="1">
      <c r="A8" s="84"/>
      <c r="B8" s="151"/>
      <c r="C8" s="151"/>
      <c r="D8" s="151"/>
      <c r="E8" s="151"/>
      <c r="F8" s="84"/>
      <c r="G8" s="152"/>
      <c r="H8" s="152"/>
      <c r="I8" s="152"/>
      <c r="J8" s="152"/>
      <c r="K8" s="152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3"/>
      <c r="Z8" s="84"/>
      <c r="AA8" s="84"/>
      <c r="AB8" s="84"/>
      <c r="AC8" s="84"/>
      <c r="AD8" s="150"/>
      <c r="AE8" s="84"/>
      <c r="AF8" s="84"/>
      <c r="AG8" s="84"/>
    </row>
    <row r="9" spans="1:33" ht="27.75" hidden="1">
      <c r="A9" s="84"/>
      <c r="B9" s="151"/>
      <c r="C9" s="151"/>
      <c r="D9" s="151"/>
      <c r="E9" s="151"/>
      <c r="F9" s="84"/>
      <c r="G9" s="152"/>
      <c r="H9" s="152"/>
      <c r="I9" s="152"/>
      <c r="J9" s="152"/>
      <c r="K9" s="152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3"/>
      <c r="Z9" s="84"/>
      <c r="AA9" s="84"/>
      <c r="AB9" s="84"/>
      <c r="AC9" s="84"/>
      <c r="AD9" s="150"/>
      <c r="AE9" s="84"/>
      <c r="AF9" s="84"/>
      <c r="AG9" s="84"/>
    </row>
    <row r="10" spans="1:33" ht="27.75" hidden="1">
      <c r="A10" s="84"/>
      <c r="B10" s="151"/>
      <c r="C10" s="151"/>
      <c r="D10" s="151"/>
      <c r="E10" s="151"/>
      <c r="F10" s="84"/>
      <c r="G10" s="152"/>
      <c r="H10" s="152"/>
      <c r="I10" s="152"/>
      <c r="J10" s="152"/>
      <c r="K10" s="152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3"/>
      <c r="Z10" s="84"/>
      <c r="AA10" s="84"/>
      <c r="AB10" s="84"/>
      <c r="AC10" s="84"/>
      <c r="AD10" s="150"/>
      <c r="AE10" s="84"/>
      <c r="AF10" s="84"/>
      <c r="AG10" s="84"/>
    </row>
    <row r="11" spans="1:33" ht="27.75">
      <c r="A11" s="84"/>
      <c r="B11" s="260" t="s">
        <v>0</v>
      </c>
      <c r="C11" s="260"/>
      <c r="D11" s="260"/>
      <c r="E11" s="260"/>
      <c r="F11" s="84"/>
      <c r="G11" s="271" t="s">
        <v>1</v>
      </c>
      <c r="H11" s="271"/>
      <c r="I11" s="271"/>
      <c r="J11" s="271"/>
      <c r="K11" s="271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4"/>
      <c r="AE11" s="84"/>
      <c r="AF11" s="84"/>
      <c r="AG11" s="84"/>
    </row>
    <row r="12" spans="1:33" ht="27.75">
      <c r="A12" s="155" t="str">
        <f>'83,23 общая'!A12</f>
        <v>18.11.22.</v>
      </c>
      <c r="B12" s="84"/>
      <c r="C12" s="84"/>
      <c r="D12" s="84"/>
      <c r="E12" s="84"/>
      <c r="F12" s="84"/>
      <c r="G12" s="148"/>
      <c r="H12" s="148"/>
      <c r="I12" s="148"/>
      <c r="J12" s="148"/>
      <c r="K12" s="148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66" t="s">
        <v>47</v>
      </c>
      <c r="AG12" s="267"/>
    </row>
    <row r="13" spans="1:33" ht="23.25" customHeight="1">
      <c r="A13" s="84"/>
      <c r="B13" s="84"/>
      <c r="C13" s="84"/>
      <c r="D13" s="84"/>
      <c r="E13" s="84"/>
      <c r="F13" s="84"/>
      <c r="G13" s="148"/>
      <c r="H13" s="148"/>
      <c r="I13" s="148"/>
      <c r="J13" s="148"/>
      <c r="K13" s="148"/>
      <c r="L13" s="84"/>
      <c r="M13" s="84"/>
      <c r="N13" s="84"/>
      <c r="O13" s="84"/>
      <c r="P13" s="241" t="str">
        <f>'83,23 общая'!P13:W13</f>
        <v>18.11.22.</v>
      </c>
      <c r="Q13" s="241"/>
      <c r="R13" s="241"/>
      <c r="S13" s="241"/>
      <c r="T13" s="241"/>
      <c r="U13" s="241"/>
      <c r="V13" s="241"/>
      <c r="W13" s="241"/>
      <c r="X13" s="84"/>
      <c r="Y13" s="81"/>
      <c r="Z13" s="81"/>
      <c r="AA13" s="81"/>
      <c r="AB13" s="81"/>
      <c r="AC13" s="81"/>
      <c r="AD13" s="84"/>
      <c r="AE13" s="84"/>
      <c r="AF13" s="266">
        <v>504202</v>
      </c>
      <c r="AG13" s="267"/>
    </row>
    <row r="14" spans="1:33" ht="13.5" customHeight="1">
      <c r="A14" s="265" t="s">
        <v>13</v>
      </c>
      <c r="B14" s="265"/>
      <c r="C14" s="265"/>
      <c r="D14" s="265" t="s">
        <v>16</v>
      </c>
      <c r="E14" s="265"/>
      <c r="F14" s="265" t="s">
        <v>27</v>
      </c>
      <c r="G14" s="265"/>
      <c r="H14" s="265" t="s">
        <v>28</v>
      </c>
      <c r="I14" s="265"/>
      <c r="J14" s="265" t="s">
        <v>46</v>
      </c>
      <c r="K14" s="265"/>
      <c r="L14" s="265" t="s">
        <v>17</v>
      </c>
      <c r="M14" s="265"/>
      <c r="N14" s="156"/>
      <c r="O14" s="81"/>
      <c r="P14" s="173"/>
      <c r="Q14" s="174"/>
      <c r="R14" s="172"/>
      <c r="S14" s="268"/>
      <c r="T14" s="268"/>
      <c r="U14" s="268"/>
      <c r="V14" s="268"/>
      <c r="W14" s="268"/>
      <c r="X14" s="158"/>
      <c r="Y14" s="81"/>
      <c r="Z14" s="81"/>
      <c r="AA14" s="81"/>
      <c r="AB14" s="81"/>
      <c r="AC14" s="81"/>
      <c r="AD14" s="84"/>
      <c r="AE14" s="81"/>
      <c r="AF14" s="255"/>
      <c r="AG14" s="255"/>
    </row>
    <row r="15" spans="1:33" ht="12.6" hidden="1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156"/>
      <c r="O15" s="81"/>
      <c r="P15" s="83"/>
      <c r="Q15" s="83"/>
      <c r="R15" s="83"/>
      <c r="S15" s="241" t="s">
        <v>29</v>
      </c>
      <c r="T15" s="241"/>
      <c r="U15" s="241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55"/>
      <c r="AG15" s="255"/>
    </row>
    <row r="16" spans="1:33" ht="12.6" hidden="1" customHeight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156"/>
      <c r="O16" s="81"/>
      <c r="P16" s="83"/>
      <c r="Q16" s="83"/>
      <c r="R16" s="83"/>
      <c r="S16" s="241" t="s">
        <v>30</v>
      </c>
      <c r="T16" s="241"/>
      <c r="U16" s="241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55"/>
      <c r="AG16" s="255"/>
    </row>
    <row r="17" spans="1:33" ht="12.6" hidden="1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56"/>
      <c r="O17" s="81"/>
      <c r="P17" s="83"/>
      <c r="Q17" s="83"/>
      <c r="R17" s="83"/>
      <c r="S17" s="241" t="s">
        <v>31</v>
      </c>
      <c r="T17" s="241"/>
      <c r="U17" s="241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55"/>
      <c r="AG17" s="255"/>
    </row>
    <row r="18" spans="1:33" ht="12.6" hidden="1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156"/>
      <c r="O18" s="81"/>
      <c r="P18" s="83"/>
      <c r="Q18" s="83"/>
      <c r="R18" s="83"/>
      <c r="S18" s="241" t="s">
        <v>32</v>
      </c>
      <c r="T18" s="241"/>
      <c r="U18" s="241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55"/>
      <c r="AG18" s="255"/>
    </row>
    <row r="19" spans="1:33" ht="12.6" hidden="1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156"/>
      <c r="O19" s="81"/>
      <c r="P19" s="83"/>
      <c r="Q19" s="83"/>
      <c r="R19" s="83"/>
      <c r="S19" s="241" t="s">
        <v>33</v>
      </c>
      <c r="T19" s="241"/>
      <c r="U19" s="241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55"/>
      <c r="AG19" s="255"/>
    </row>
    <row r="20" spans="1:33" ht="12.6" hidden="1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156"/>
      <c r="O20" s="81"/>
      <c r="P20" s="83"/>
      <c r="Q20" s="83"/>
      <c r="R20" s="83"/>
      <c r="S20" s="241" t="s">
        <v>34</v>
      </c>
      <c r="T20" s="241"/>
      <c r="U20" s="241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55"/>
      <c r="AG20" s="255"/>
    </row>
    <row r="21" spans="1:33" ht="12.6" hidden="1" customHeigh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156"/>
      <c r="O21" s="81"/>
      <c r="P21" s="83"/>
      <c r="Q21" s="83"/>
      <c r="R21" s="83"/>
      <c r="S21" s="241" t="s">
        <v>35</v>
      </c>
      <c r="T21" s="241"/>
      <c r="U21" s="241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55"/>
      <c r="AG21" s="255"/>
    </row>
    <row r="22" spans="1:33" ht="12.6" hidden="1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156"/>
      <c r="O22" s="81"/>
      <c r="P22" s="83"/>
      <c r="Q22" s="83"/>
      <c r="R22" s="83"/>
      <c r="S22" s="241" t="s">
        <v>36</v>
      </c>
      <c r="T22" s="241"/>
      <c r="U22" s="241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55"/>
      <c r="AG22" s="255"/>
    </row>
    <row r="23" spans="1:33" ht="12.6" hidden="1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156"/>
      <c r="O23" s="81"/>
      <c r="P23" s="83"/>
      <c r="Q23" s="83"/>
      <c r="R23" s="83"/>
      <c r="S23" s="241" t="s">
        <v>37</v>
      </c>
      <c r="T23" s="241"/>
      <c r="U23" s="241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55"/>
      <c r="AG23" s="255"/>
    </row>
    <row r="24" spans="1:33" ht="12.6" hidden="1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156"/>
      <c r="O24" s="81"/>
      <c r="P24" s="83"/>
      <c r="Q24" s="83"/>
      <c r="R24" s="83"/>
      <c r="S24" s="241" t="s">
        <v>38</v>
      </c>
      <c r="T24" s="241"/>
      <c r="U24" s="241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55"/>
      <c r="AG24" s="255"/>
    </row>
    <row r="25" spans="1:33" ht="12.6" hidden="1" customHeigh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156"/>
      <c r="O25" s="81"/>
      <c r="P25" s="83"/>
      <c r="Q25" s="83"/>
      <c r="R25" s="83"/>
      <c r="S25" s="241" t="s">
        <v>39</v>
      </c>
      <c r="T25" s="241"/>
      <c r="U25" s="241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55"/>
      <c r="AG25" s="255"/>
    </row>
    <row r="26" spans="1:33" ht="21.75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156"/>
      <c r="O26" s="81"/>
      <c r="P26" s="83"/>
      <c r="Q26" s="83"/>
      <c r="R26" s="83"/>
      <c r="S26" s="241"/>
      <c r="T26" s="241"/>
      <c r="U26" s="241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55"/>
      <c r="AG26" s="255"/>
    </row>
    <row r="27" spans="1:33" ht="66.75" customHeight="1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156"/>
      <c r="O27" s="156"/>
      <c r="P27" s="182" t="s">
        <v>18</v>
      </c>
      <c r="Q27" s="183"/>
      <c r="R27" s="13"/>
      <c r="S27" s="221" t="s">
        <v>54</v>
      </c>
      <c r="T27" s="221"/>
      <c r="U27" s="221"/>
      <c r="V27" s="221"/>
      <c r="W27" s="221"/>
      <c r="X27" s="221"/>
      <c r="Y27" s="221"/>
      <c r="Z27" s="221"/>
      <c r="AA27" s="221"/>
      <c r="AB27" s="221"/>
      <c r="AC27" s="81"/>
      <c r="AD27" s="84"/>
      <c r="AE27" s="81"/>
      <c r="AF27" s="255"/>
      <c r="AG27" s="255"/>
    </row>
    <row r="28" spans="1:33" ht="19.5" customHeight="1">
      <c r="A28" s="177" t="s">
        <v>14</v>
      </c>
      <c r="B28" s="265" t="s">
        <v>15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156"/>
      <c r="O28" s="156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58">
        <v>2066463</v>
      </c>
      <c r="AG28" s="258"/>
    </row>
    <row r="29" spans="1:33" ht="28.5" customHeight="1">
      <c r="A29" s="181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157"/>
      <c r="O29" s="157"/>
      <c r="P29" s="178" t="s">
        <v>2</v>
      </c>
      <c r="Q29" s="36"/>
      <c r="R29" s="179"/>
      <c r="S29" s="179"/>
      <c r="T29" s="32"/>
      <c r="U29" s="32"/>
      <c r="V29" s="32"/>
      <c r="W29" s="231"/>
      <c r="X29" s="231"/>
      <c r="Y29" s="231"/>
      <c r="Z29" s="231"/>
      <c r="AA29" s="231"/>
      <c r="AB29" s="231"/>
      <c r="AC29" s="81"/>
      <c r="AD29" s="84"/>
      <c r="AE29" s="84"/>
      <c r="AF29" s="260"/>
      <c r="AG29" s="261"/>
    </row>
    <row r="30" spans="1:33" ht="19.5" customHeight="1">
      <c r="A30" s="40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157"/>
      <c r="O30" s="157"/>
      <c r="P30" s="178" t="s">
        <v>19</v>
      </c>
      <c r="Q30" s="36"/>
      <c r="R30" s="179"/>
      <c r="S30" s="36"/>
      <c r="T30" s="36" t="s">
        <v>20</v>
      </c>
      <c r="U30" s="180"/>
      <c r="V30" s="232" t="s">
        <v>59</v>
      </c>
      <c r="W30" s="233"/>
      <c r="X30" s="233"/>
      <c r="Y30" s="233"/>
      <c r="Z30" s="233"/>
      <c r="AA30" s="233"/>
      <c r="AB30" s="233"/>
      <c r="AC30" s="157"/>
      <c r="AD30" s="84"/>
      <c r="AE30" s="84"/>
      <c r="AF30" s="262"/>
      <c r="AG30" s="263"/>
    </row>
    <row r="31" spans="1:33" ht="24" customHeight="1">
      <c r="A31" s="40" t="s">
        <v>57</v>
      </c>
      <c r="B31" s="258"/>
      <c r="C31" s="258"/>
      <c r="D31" s="258">
        <v>14.95</v>
      </c>
      <c r="E31" s="258"/>
      <c r="F31" s="259">
        <f>'83,23 общая'!F31:G31</f>
        <v>69</v>
      </c>
      <c r="G31" s="259"/>
      <c r="H31" s="258"/>
      <c r="I31" s="258"/>
      <c r="J31" s="258"/>
      <c r="K31" s="258"/>
      <c r="L31" s="258"/>
      <c r="M31" s="258"/>
      <c r="N31" s="157"/>
      <c r="O31" s="157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58"/>
      <c r="AE31" s="158"/>
      <c r="AF31" s="157"/>
      <c r="AG31" s="157"/>
    </row>
    <row r="32" spans="1:33" ht="0.75" customHeight="1">
      <c r="A32" s="40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157"/>
      <c r="O32" s="157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58"/>
      <c r="AE32" s="158"/>
      <c r="AF32" s="159"/>
      <c r="AG32" s="159"/>
    </row>
    <row r="33" spans="1:33" ht="37.5" customHeight="1" thickBot="1">
      <c r="A33" s="159"/>
      <c r="B33" s="159"/>
      <c r="C33" s="159"/>
      <c r="D33" s="159"/>
      <c r="E33" s="159"/>
      <c r="F33" s="159"/>
      <c r="G33" s="160" t="s">
        <v>3</v>
      </c>
      <c r="H33" s="243"/>
      <c r="I33" s="243"/>
      <c r="J33" s="244">
        <f>AE81/F31</f>
        <v>12.756715327005487</v>
      </c>
      <c r="K33" s="244"/>
      <c r="L33" s="245"/>
      <c r="M33" s="245"/>
      <c r="N33" s="157"/>
      <c r="O33" s="157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46" t="s">
        <v>4</v>
      </c>
      <c r="B34" s="247"/>
      <c r="C34" s="247"/>
      <c r="D34" s="250" t="s">
        <v>11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1" t="s">
        <v>21</v>
      </c>
      <c r="AG34" s="252"/>
    </row>
    <row r="35" spans="1:33" ht="21" customHeight="1">
      <c r="A35" s="248"/>
      <c r="B35" s="249"/>
      <c r="C35" s="249"/>
      <c r="D35" s="255" t="s">
        <v>44</v>
      </c>
      <c r="E35" s="255"/>
      <c r="F35" s="255"/>
      <c r="G35" s="255"/>
      <c r="H35" s="255"/>
      <c r="I35" s="255" t="s">
        <v>45</v>
      </c>
      <c r="J35" s="255"/>
      <c r="K35" s="255"/>
      <c r="L35" s="255"/>
      <c r="M35" s="255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 t="s">
        <v>42</v>
      </c>
      <c r="AE35" s="162" t="s">
        <v>43</v>
      </c>
      <c r="AF35" s="253"/>
      <c r="AG35" s="254"/>
    </row>
    <row r="36" spans="1:33" s="2" customFormat="1" ht="21" customHeight="1">
      <c r="A36" s="256" t="s">
        <v>12</v>
      </c>
      <c r="B36" s="257"/>
      <c r="C36" s="257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53"/>
      <c r="AG36" s="254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66</v>
      </c>
      <c r="E37" s="43" t="s">
        <v>67</v>
      </c>
      <c r="F37" s="43" t="s">
        <v>61</v>
      </c>
      <c r="G37" s="44" t="s">
        <v>68</v>
      </c>
      <c r="H37" s="44" t="s">
        <v>69</v>
      </c>
      <c r="I37" s="44" t="s">
        <v>73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63</v>
      </c>
      <c r="H39" s="56" t="s">
        <v>72</v>
      </c>
      <c r="I39" s="56" t="s">
        <v>74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3" t="str">
        <f>'83,23 общая'!A40</f>
        <v>биточки</v>
      </c>
      <c r="B40" s="61"/>
      <c r="C40" s="62" t="s">
        <v>48</v>
      </c>
      <c r="D40" s="63">
        <v>1.4E-2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4">
        <f>'83,23 общая'!AD40</f>
        <v>350</v>
      </c>
      <c r="AE40" s="67">
        <f>AF40*AD40</f>
        <v>326.91337258200167</v>
      </c>
      <c r="AF40" s="165">
        <f>'83,23 общая'!AF40/83.23*14.95</f>
        <v>0.9340382073771476</v>
      </c>
      <c r="AG40" s="69">
        <f>AF40*L33</f>
        <v>0</v>
      </c>
    </row>
    <row r="41" spans="1:33" ht="30" customHeight="1" thickBot="1">
      <c r="A41" s="163" t="str">
        <f>'83,23 общая'!A41</f>
        <v>картофель</v>
      </c>
      <c r="B41" s="57"/>
      <c r="C41" s="62" t="s">
        <v>48</v>
      </c>
      <c r="D41" s="63"/>
      <c r="E41" s="64">
        <v>4.1000000000000002E-2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4">
        <f>'83,23 общая'!AD41</f>
        <v>38</v>
      </c>
      <c r="AE41" s="67">
        <f t="shared" ref="AE41:AE72" si="0">AF41*AD41</f>
        <v>108.52805478793702</v>
      </c>
      <c r="AF41" s="165">
        <f>'83,23 общая'!AF41/83.23*14.95</f>
        <v>2.8560014417878166</v>
      </c>
      <c r="AG41" s="69">
        <f>AF41*L33</f>
        <v>0</v>
      </c>
    </row>
    <row r="42" spans="1:33" ht="29.25" customHeight="1" thickBot="1">
      <c r="A42" s="163" t="str">
        <f>'83,23 общая'!A42</f>
        <v>масло сливочное</v>
      </c>
      <c r="B42" s="57"/>
      <c r="C42" s="62" t="s">
        <v>48</v>
      </c>
      <c r="D42" s="63"/>
      <c r="E42" s="64">
        <v>2E-3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4">
        <f>'83,23 общая'!AD42</f>
        <v>450</v>
      </c>
      <c r="AE42" s="67">
        <f t="shared" si="0"/>
        <v>55.772858344346979</v>
      </c>
      <c r="AF42" s="165">
        <f>'83,23 общая'!AF42/83.23*14.95</f>
        <v>0.12393968520965995</v>
      </c>
      <c r="AG42" s="69">
        <f>AF42*L33</f>
        <v>0</v>
      </c>
    </row>
    <row r="43" spans="1:33" ht="30" customHeight="1" thickBot="1">
      <c r="A43" s="163" t="str">
        <f>'83,23 общая'!A43</f>
        <v>соль</v>
      </c>
      <c r="B43" s="57"/>
      <c r="C43" s="62" t="s">
        <v>48</v>
      </c>
      <c r="D43" s="63"/>
      <c r="E43" s="64">
        <v>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4">
        <f>'83,23 общая'!AD43</f>
        <v>25</v>
      </c>
      <c r="AE43" s="67">
        <f t="shared" si="0"/>
        <v>1.5492460651207494</v>
      </c>
      <c r="AF43" s="165">
        <f>'83,23 общая'!AF43/83.23*14.95</f>
        <v>6.1969842604829975E-2</v>
      </c>
      <c r="AG43" s="69">
        <f>AF43*L33</f>
        <v>0</v>
      </c>
    </row>
    <row r="44" spans="1:33" ht="32.25" customHeight="1" thickBot="1">
      <c r="A44" s="163" t="str">
        <f>'83,23 общая'!A44</f>
        <v>хлеб</v>
      </c>
      <c r="B44" s="57"/>
      <c r="C44" s="62" t="s">
        <v>48</v>
      </c>
      <c r="D44" s="63"/>
      <c r="E44" s="64"/>
      <c r="F44" s="64">
        <v>8.9999999999999993E-3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4">
        <f>'83,23 общая'!AD44</f>
        <v>54</v>
      </c>
      <c r="AE44" s="67">
        <f t="shared" si="0"/>
        <v>33.46371500660819</v>
      </c>
      <c r="AF44" s="165">
        <f>'83,23 общая'!AF44/83.23*14.95</f>
        <v>0.61969842604829983</v>
      </c>
      <c r="AG44" s="69">
        <f>AF44*L33</f>
        <v>0</v>
      </c>
    </row>
    <row r="45" spans="1:33" ht="30" customHeight="1" thickBot="1">
      <c r="A45" s="163" t="str">
        <f>'83,23 общая'!A45</f>
        <v>кисель</v>
      </c>
      <c r="B45" s="57"/>
      <c r="C45" s="62" t="s">
        <v>48</v>
      </c>
      <c r="D45" s="63"/>
      <c r="E45" s="64"/>
      <c r="F45" s="64"/>
      <c r="G45" s="64">
        <v>4.0000000000000001E-3</v>
      </c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4">
        <f>'83,23 общая'!AD45</f>
        <v>110</v>
      </c>
      <c r="AE45" s="67">
        <f t="shared" si="0"/>
        <v>27.661900756938596</v>
      </c>
      <c r="AF45" s="165">
        <f>'83,23 общая'!AF45/83.23*14.95</f>
        <v>0.25147182506307814</v>
      </c>
      <c r="AG45" s="69">
        <f>AF45*L33</f>
        <v>0</v>
      </c>
    </row>
    <row r="46" spans="1:33" ht="29.25" customHeight="1" thickBot="1">
      <c r="A46" s="163" t="str">
        <f>'83,23 общая'!A46</f>
        <v>сахар</v>
      </c>
      <c r="B46" s="57"/>
      <c r="C46" s="62" t="s">
        <v>48</v>
      </c>
      <c r="D46" s="63"/>
      <c r="E46" s="64"/>
      <c r="F46" s="64"/>
      <c r="G46" s="64">
        <v>4.0000000000000001E-3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4">
        <f>'83,23 общая'!AD46</f>
        <v>110</v>
      </c>
      <c r="AE46" s="67">
        <f t="shared" si="0"/>
        <v>27.661900756938596</v>
      </c>
      <c r="AF46" s="165">
        <f>'83,23 общая'!AF46/83.23*14.95</f>
        <v>0.25147182506307814</v>
      </c>
      <c r="AG46" s="69">
        <f>AF46*L33</f>
        <v>0</v>
      </c>
    </row>
    <row r="47" spans="1:33" ht="30.75" customHeight="1" thickBot="1">
      <c r="A47" s="163" t="str">
        <f>'83,23 общая'!A47</f>
        <v>яблоко</v>
      </c>
      <c r="B47" s="57"/>
      <c r="C47" s="62" t="s">
        <v>48</v>
      </c>
      <c r="D47" s="63"/>
      <c r="E47" s="64"/>
      <c r="F47" s="64"/>
      <c r="G47" s="64"/>
      <c r="H47" s="64">
        <v>2.3E-2</v>
      </c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4">
        <f>'83,23 общая'!AD47</f>
        <v>120</v>
      </c>
      <c r="AE47" s="67">
        <f t="shared" si="0"/>
        <v>193.08725219271898</v>
      </c>
      <c r="AF47" s="165">
        <f>'83,23 общая'!AF47/83.23*14.95</f>
        <v>1.6090604349393247</v>
      </c>
      <c r="AG47" s="69">
        <f>AF47*L33</f>
        <v>0</v>
      </c>
    </row>
    <row r="48" spans="1:33" ht="33" customHeight="1" thickBot="1">
      <c r="A48" s="163" t="str">
        <f>'83,23 общая'!A48</f>
        <v>печенье</v>
      </c>
      <c r="B48" s="57"/>
      <c r="C48" s="62" t="s">
        <v>48</v>
      </c>
      <c r="D48" s="63"/>
      <c r="E48" s="64"/>
      <c r="F48" s="64"/>
      <c r="G48" s="64"/>
      <c r="H48" s="64"/>
      <c r="I48" s="64">
        <v>6.0000000000000001E-3</v>
      </c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4">
        <f>'83,23 общая'!AD48</f>
        <v>240</v>
      </c>
      <c r="AE48" s="67">
        <f t="shared" si="0"/>
        <v>105.57505707076774</v>
      </c>
      <c r="AF48" s="165">
        <f>'83,23 общая'!AF48/83.23*14.95</f>
        <v>0.4398960711281989</v>
      </c>
      <c r="AG48" s="69">
        <f>AF48*L33</f>
        <v>0</v>
      </c>
    </row>
    <row r="49" spans="1:33" ht="30.75" customHeight="1" thickBot="1">
      <c r="A49" s="163">
        <f>'83,23 общая'!A49</f>
        <v>0</v>
      </c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4">
        <f>'83,23 общая'!AD49</f>
        <v>0</v>
      </c>
      <c r="AE49" s="67">
        <f t="shared" si="0"/>
        <v>0</v>
      </c>
      <c r="AF49" s="165">
        <f>'83,23 общая'!AF49/83.23*14.95</f>
        <v>0</v>
      </c>
      <c r="AG49" s="69">
        <f>AF49*L33</f>
        <v>0</v>
      </c>
    </row>
    <row r="50" spans="1:33" ht="29.25" customHeight="1" thickBot="1">
      <c r="A50" s="163">
        <f>'83,23 общая'!A50</f>
        <v>0</v>
      </c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4">
        <f>'83,23 общая'!AD50</f>
        <v>0</v>
      </c>
      <c r="AE50" s="67">
        <f t="shared" si="0"/>
        <v>0</v>
      </c>
      <c r="AF50" s="165">
        <f>'83,23 общая'!AF50/83.23*14.95</f>
        <v>0</v>
      </c>
      <c r="AG50" s="69">
        <f>AF50*L33</f>
        <v>0</v>
      </c>
    </row>
    <row r="51" spans="1:33" ht="31.5" customHeight="1" thickBot="1">
      <c r="A51" s="163">
        <f>'83,23 общая'!A51</f>
        <v>0</v>
      </c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4">
        <f>'83,23 общая'!AD51</f>
        <v>0</v>
      </c>
      <c r="AE51" s="67">
        <f t="shared" si="0"/>
        <v>0</v>
      </c>
      <c r="AF51" s="165">
        <f>'83,23 общая'!AF51/83.23*14.95</f>
        <v>0</v>
      </c>
      <c r="AG51" s="69">
        <f>AF51*L33</f>
        <v>0</v>
      </c>
    </row>
    <row r="52" spans="1:33" ht="34.5" customHeight="1" thickBot="1">
      <c r="A52" s="163">
        <f>'83,23 общая'!A52</f>
        <v>0</v>
      </c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4">
        <f>'83,23 общая'!AD52</f>
        <v>0</v>
      </c>
      <c r="AE52" s="67">
        <f t="shared" si="0"/>
        <v>0</v>
      </c>
      <c r="AF52" s="165">
        <f>'83,23 общая'!AF52/83.23*14.95</f>
        <v>0</v>
      </c>
      <c r="AG52" s="69"/>
    </row>
    <row r="53" spans="1:33" ht="27" customHeight="1" thickBot="1">
      <c r="A53" s="163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4">
        <f>'83,23 общая'!AD53</f>
        <v>0</v>
      </c>
      <c r="AE53" s="67">
        <f t="shared" si="0"/>
        <v>0</v>
      </c>
      <c r="AF53" s="165">
        <f>'83,23 общая'!AF53/83.23*14.95</f>
        <v>0</v>
      </c>
      <c r="AG53" s="69"/>
    </row>
    <row r="54" spans="1:33" ht="27" customHeight="1" thickBot="1">
      <c r="A54" s="163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4">
        <f>'83,23 общая'!AD54</f>
        <v>0</v>
      </c>
      <c r="AE54" s="67">
        <f t="shared" si="0"/>
        <v>0</v>
      </c>
      <c r="AF54" s="165">
        <f>'83,23 общая'!AF54/83.23*14.95</f>
        <v>0</v>
      </c>
      <c r="AG54" s="69"/>
    </row>
    <row r="55" spans="1:33" ht="27" customHeight="1" thickBot="1">
      <c r="A55" s="163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4">
        <f>'83,23 общая'!AD55</f>
        <v>0</v>
      </c>
      <c r="AE55" s="67">
        <f t="shared" si="0"/>
        <v>0</v>
      </c>
      <c r="AF55" s="165">
        <f>'83,23 общая'!AF55/83.23*14.95</f>
        <v>0</v>
      </c>
      <c r="AG55" s="69"/>
    </row>
    <row r="56" spans="1:33" ht="27" customHeight="1" thickBot="1">
      <c r="A56" s="163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4">
        <f>'83,23 общая'!AD56</f>
        <v>0</v>
      </c>
      <c r="AE56" s="67">
        <f t="shared" si="0"/>
        <v>0</v>
      </c>
      <c r="AF56" s="165">
        <f>'83,23 общая'!AF56/83.23*14.95</f>
        <v>0</v>
      </c>
      <c r="AG56" s="69"/>
    </row>
    <row r="57" spans="1:33" ht="27" customHeight="1" thickBot="1">
      <c r="A57" s="163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4">
        <f>'83,23 общая'!AD57</f>
        <v>0</v>
      </c>
      <c r="AE57" s="67">
        <f t="shared" si="0"/>
        <v>0</v>
      </c>
      <c r="AF57" s="165">
        <f>'83,23 общая'!AF57/83.23*14.95</f>
        <v>0</v>
      </c>
      <c r="AG57" s="69"/>
    </row>
    <row r="58" spans="1:33" ht="27" customHeight="1" thickBot="1">
      <c r="A58" s="163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4">
        <f>'83,23 общая'!AD58</f>
        <v>0</v>
      </c>
      <c r="AE58" s="67">
        <f t="shared" si="0"/>
        <v>0</v>
      </c>
      <c r="AF58" s="165">
        <f>'83,23 общая'!AF58/83.23*14.95</f>
        <v>0</v>
      </c>
      <c r="AG58" s="69"/>
    </row>
    <row r="59" spans="1:33" ht="27" customHeight="1" thickBot="1">
      <c r="A59" s="163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4">
        <f>'83,23 общая'!AD59</f>
        <v>0</v>
      </c>
      <c r="AE59" s="67">
        <f t="shared" si="0"/>
        <v>0</v>
      </c>
      <c r="AF59" s="165">
        <f>'83,23 общая'!AF59/83.23*14.95</f>
        <v>0</v>
      </c>
      <c r="AG59" s="69"/>
    </row>
    <row r="60" spans="1:33" ht="27" customHeight="1" thickBot="1">
      <c r="A60" s="163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4">
        <f>'83,23 общая'!AD60</f>
        <v>0</v>
      </c>
      <c r="AE60" s="67">
        <f t="shared" si="0"/>
        <v>0</v>
      </c>
      <c r="AF60" s="165">
        <f>'83,23 общая'!AF60/83.23*14.95</f>
        <v>0</v>
      </c>
      <c r="AG60" s="69"/>
    </row>
    <row r="61" spans="1:33" ht="27" customHeight="1" thickBot="1">
      <c r="A61" s="163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4">
        <f>'83,23 общая'!AD61</f>
        <v>0</v>
      </c>
      <c r="AE61" s="67">
        <f t="shared" si="0"/>
        <v>0</v>
      </c>
      <c r="AF61" s="165">
        <f>'83,23 общая'!AF61/83.23*14.95</f>
        <v>0</v>
      </c>
      <c r="AG61" s="69"/>
    </row>
    <row r="62" spans="1:33" ht="27" customHeight="1" thickBot="1">
      <c r="A62" s="163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4">
        <f>'83,23 общая'!AD62</f>
        <v>0</v>
      </c>
      <c r="AE62" s="67">
        <f t="shared" si="0"/>
        <v>0</v>
      </c>
      <c r="AF62" s="165">
        <f>'83,23 общая'!AF62/83.23*14.95</f>
        <v>0</v>
      </c>
      <c r="AG62" s="69"/>
    </row>
    <row r="63" spans="1:33" ht="27" customHeight="1" thickBot="1">
      <c r="A63" s="163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4">
        <f>'83,23 общая'!AD63</f>
        <v>0</v>
      </c>
      <c r="AE63" s="67">
        <f t="shared" si="0"/>
        <v>0</v>
      </c>
      <c r="AF63" s="165">
        <f>'83,23 общая'!AF63/83.23*14.95</f>
        <v>0</v>
      </c>
      <c r="AG63" s="69"/>
    </row>
    <row r="64" spans="1:33" ht="27" customHeight="1" thickBot="1">
      <c r="A64" s="163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4">
        <f>'83,23 общая'!AD64</f>
        <v>0</v>
      </c>
      <c r="AE64" s="67">
        <f t="shared" si="0"/>
        <v>0</v>
      </c>
      <c r="AF64" s="165">
        <f>'83,23 общая'!AF64/83.23*14.95</f>
        <v>0</v>
      </c>
      <c r="AG64" s="69">
        <f>AF64*L33</f>
        <v>0</v>
      </c>
    </row>
    <row r="65" spans="1:33" ht="29.25" customHeight="1" thickBot="1">
      <c r="A65" s="163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4">
        <f>'83,23 общая'!AD65</f>
        <v>0</v>
      </c>
      <c r="AE65" s="67">
        <f t="shared" si="0"/>
        <v>0</v>
      </c>
      <c r="AF65" s="165">
        <f>'83,23 общая'!AF65/83.23*14.95</f>
        <v>0</v>
      </c>
      <c r="AG65" s="69">
        <f>AF65*L33</f>
        <v>0</v>
      </c>
    </row>
    <row r="66" spans="1:33" ht="22.5" customHeight="1" thickBot="1">
      <c r="A66" s="163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4">
        <f>'83,23 общая'!AD66</f>
        <v>0</v>
      </c>
      <c r="AE66" s="67">
        <f t="shared" si="0"/>
        <v>0</v>
      </c>
      <c r="AF66" s="165">
        <f>'83,23 общая'!AF66/83.23*14.95</f>
        <v>0</v>
      </c>
      <c r="AG66" s="69">
        <f>AF66*L33</f>
        <v>0</v>
      </c>
    </row>
    <row r="67" spans="1:33" ht="22.5" customHeight="1" thickBot="1">
      <c r="A67" s="163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4">
        <f>'83,23 общая'!AD67</f>
        <v>0</v>
      </c>
      <c r="AE67" s="67">
        <f t="shared" si="0"/>
        <v>0</v>
      </c>
      <c r="AF67" s="165">
        <f>'83,23 общая'!AF67/83.23*14.95</f>
        <v>0</v>
      </c>
      <c r="AG67" s="69">
        <f>AF67*L33</f>
        <v>0</v>
      </c>
    </row>
    <row r="68" spans="1:33" ht="22.5" customHeight="1" thickBot="1">
      <c r="A68" s="163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4">
        <f>'83,23 общая'!AD68</f>
        <v>0</v>
      </c>
      <c r="AE68" s="67">
        <f t="shared" si="0"/>
        <v>0</v>
      </c>
      <c r="AF68" s="165">
        <f>'83,23 общая'!AF68/83.23*14.95</f>
        <v>0</v>
      </c>
      <c r="AG68" s="69">
        <f>AF68*L33</f>
        <v>0</v>
      </c>
    </row>
    <row r="69" spans="1:33" ht="22.5" customHeight="1" thickBot="1">
      <c r="A69" s="163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4">
        <f>'83,23 общая'!AD69</f>
        <v>0</v>
      </c>
      <c r="AE69" s="67">
        <f t="shared" si="0"/>
        <v>0</v>
      </c>
      <c r="AF69" s="165">
        <f>'83,23 общая'!AF69/83.23*14.95</f>
        <v>0</v>
      </c>
      <c r="AG69" s="69">
        <f>AF69*L33</f>
        <v>0</v>
      </c>
    </row>
    <row r="70" spans="1:33" ht="22.5" customHeight="1" thickBot="1">
      <c r="A70" s="163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4">
        <f>'83,23 общая'!AD70</f>
        <v>0</v>
      </c>
      <c r="AE70" s="67">
        <f t="shared" si="0"/>
        <v>0</v>
      </c>
      <c r="AF70" s="165">
        <f>'83,23 общая'!AF70/83.23*14.95</f>
        <v>0</v>
      </c>
      <c r="AG70" s="69">
        <f>AF70*L33</f>
        <v>0</v>
      </c>
    </row>
    <row r="71" spans="1:33" ht="22.5" customHeight="1" thickBot="1">
      <c r="A71" s="163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4">
        <f>'83,23 общая'!AD71</f>
        <v>0</v>
      </c>
      <c r="AE71" s="67">
        <f t="shared" si="0"/>
        <v>0</v>
      </c>
      <c r="AF71" s="165">
        <f>'83,23 общая'!AF71/83.23*14.95</f>
        <v>0</v>
      </c>
      <c r="AG71" s="69">
        <f>AF71*L33</f>
        <v>0</v>
      </c>
    </row>
    <row r="72" spans="1:33" ht="22.5" customHeight="1" thickBot="1">
      <c r="A72" s="163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4">
        <f>'83,23 общая'!AD72</f>
        <v>0</v>
      </c>
      <c r="AE72" s="67">
        <f t="shared" si="0"/>
        <v>0</v>
      </c>
      <c r="AF72" s="165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5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5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5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5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5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5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6">
        <f t="shared" si="1"/>
        <v>0</v>
      </c>
      <c r="AF79" s="165">
        <f>'83,23 общая'!AF79/79.88*14.95</f>
        <v>0</v>
      </c>
      <c r="AG79" s="69">
        <f>AF79*L33</f>
        <v>0</v>
      </c>
    </row>
    <row r="80" spans="1:33" ht="27" customHeight="1">
      <c r="A80" s="235" t="s">
        <v>6</v>
      </c>
      <c r="B80" s="236"/>
      <c r="C80" s="237"/>
      <c r="D80" s="237"/>
      <c r="E80" s="79"/>
      <c r="F80" s="239" t="s">
        <v>60</v>
      </c>
      <c r="G80" s="239"/>
      <c r="H80" s="239"/>
      <c r="I80" s="198"/>
      <c r="J80" s="80"/>
      <c r="K80" s="81"/>
      <c r="L80" s="242" t="s">
        <v>5</v>
      </c>
      <c r="M80" s="242"/>
      <c r="N80" s="242"/>
      <c r="O80" s="242"/>
      <c r="P80" s="242"/>
      <c r="Q80" s="239" t="s">
        <v>59</v>
      </c>
      <c r="R80" s="239"/>
      <c r="S80" s="239"/>
      <c r="T80" s="240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7">
        <f t="shared" si="1"/>
        <v>0</v>
      </c>
      <c r="AF80" s="168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38" t="s">
        <v>23</v>
      </c>
      <c r="G81" s="238"/>
      <c r="H81" s="238"/>
      <c r="I81" s="238"/>
      <c r="J81" s="80"/>
      <c r="K81" s="81"/>
      <c r="L81" s="241" t="s">
        <v>22</v>
      </c>
      <c r="M81" s="241"/>
      <c r="N81" s="241"/>
      <c r="O81" s="241"/>
      <c r="P81" s="241"/>
      <c r="Q81" s="238" t="s">
        <v>23</v>
      </c>
      <c r="R81" s="238"/>
      <c r="S81" s="238"/>
      <c r="T81" s="238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880.21335756337862</v>
      </c>
      <c r="AF81" s="168"/>
      <c r="AG81" s="83"/>
    </row>
    <row r="82" spans="1:33" ht="30" customHeight="1">
      <c r="A82" s="84"/>
      <c r="B82" s="84"/>
      <c r="C82" s="84"/>
      <c r="D82" s="80"/>
      <c r="E82" s="234"/>
      <c r="F82" s="234"/>
      <c r="G82" s="234"/>
      <c r="H82" s="234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5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5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5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5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5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5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5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88"/>
    </row>
    <row r="641" spans="7:7">
      <c r="G641" s="188"/>
    </row>
    <row r="642" spans="7:7">
      <c r="G642" s="188"/>
    </row>
    <row r="643" spans="7:7">
      <c r="G643" s="188"/>
    </row>
    <row r="644" spans="7:7">
      <c r="G644" s="188"/>
    </row>
    <row r="645" spans="7:7">
      <c r="G645" s="188"/>
    </row>
    <row r="646" spans="7:7">
      <c r="G646" s="188"/>
    </row>
    <row r="647" spans="7:7">
      <c r="G647" s="188"/>
    </row>
    <row r="648" spans="7:7">
      <c r="G648" s="188"/>
    </row>
    <row r="649" spans="7:7">
      <c r="G649" s="188"/>
    </row>
    <row r="650" spans="7:7">
      <c r="G650" s="188"/>
    </row>
    <row r="651" spans="7:7">
      <c r="G651" s="188"/>
    </row>
    <row r="652" spans="7:7">
      <c r="G652" s="188"/>
    </row>
    <row r="653" spans="7:7">
      <c r="G653" s="188"/>
    </row>
    <row r="654" spans="7:7">
      <c r="G654" s="188"/>
    </row>
    <row r="655" spans="7:7">
      <c r="G655" s="188"/>
    </row>
    <row r="656" spans="7:7">
      <c r="G656" s="188"/>
    </row>
    <row r="657" spans="7:7">
      <c r="G657" s="188"/>
    </row>
    <row r="658" spans="7:7">
      <c r="G658" s="188"/>
    </row>
    <row r="659" spans="7:7">
      <c r="G659" s="188"/>
    </row>
    <row r="660" spans="7:7">
      <c r="G660" s="188"/>
    </row>
    <row r="661" spans="7:7">
      <c r="G661" s="188"/>
    </row>
    <row r="662" spans="7:7">
      <c r="G662" s="188"/>
    </row>
    <row r="663" spans="7:7">
      <c r="G663" s="188"/>
    </row>
    <row r="664" spans="7:7">
      <c r="G664" s="188"/>
    </row>
    <row r="665" spans="7:7">
      <c r="G665" s="188"/>
    </row>
    <row r="666" spans="7:7">
      <c r="G666" s="188"/>
    </row>
    <row r="667" spans="7:7">
      <c r="G667" s="188"/>
    </row>
    <row r="668" spans="7:7">
      <c r="G668" s="188"/>
    </row>
    <row r="669" spans="7:7">
      <c r="G669" s="188"/>
    </row>
    <row r="670" spans="7:7">
      <c r="G670" s="188"/>
    </row>
    <row r="671" spans="7:7">
      <c r="G671" s="188"/>
    </row>
    <row r="672" spans="7:7">
      <c r="G672" s="188"/>
    </row>
    <row r="673" spans="7:7">
      <c r="G673" s="188"/>
    </row>
    <row r="674" spans="7:7">
      <c r="G674" s="188"/>
    </row>
    <row r="675" spans="7:7">
      <c r="G675" s="188"/>
    </row>
    <row r="676" spans="7:7">
      <c r="G676" s="188"/>
    </row>
    <row r="677" spans="7:7">
      <c r="G677" s="188"/>
    </row>
    <row r="678" spans="7:7">
      <c r="G678" s="188"/>
    </row>
    <row r="679" spans="7:7">
      <c r="G679" s="188"/>
    </row>
    <row r="680" spans="7:7">
      <c r="G680" s="188"/>
    </row>
    <row r="681" spans="7:7">
      <c r="G681" s="188"/>
    </row>
    <row r="682" spans="7:7">
      <c r="G682" s="188"/>
    </row>
    <row r="683" spans="7:7">
      <c r="G683" s="188"/>
    </row>
    <row r="684" spans="7:7">
      <c r="G684" s="188"/>
    </row>
    <row r="685" spans="7:7">
      <c r="G685" s="188"/>
    </row>
    <row r="686" spans="7:7">
      <c r="G686" s="188"/>
    </row>
    <row r="687" spans="7:7">
      <c r="G687" s="188"/>
    </row>
    <row r="688" spans="7:7">
      <c r="G688" s="188"/>
    </row>
    <row r="689" spans="7:7">
      <c r="G689" s="188"/>
    </row>
    <row r="690" spans="7:7">
      <c r="G690" s="188"/>
    </row>
    <row r="691" spans="7:7">
      <c r="G691" s="188"/>
    </row>
    <row r="692" spans="7:7">
      <c r="G692" s="188"/>
    </row>
    <row r="693" spans="7:7">
      <c r="G693" s="188"/>
    </row>
    <row r="694" spans="7:7">
      <c r="G694" s="188"/>
    </row>
    <row r="695" spans="7:7">
      <c r="G695" s="188"/>
    </row>
    <row r="696" spans="7:7">
      <c r="G696" s="188"/>
    </row>
    <row r="697" spans="7:7">
      <c r="G697" s="188"/>
    </row>
    <row r="698" spans="7:7">
      <c r="G698" s="188"/>
    </row>
    <row r="699" spans="7:7">
      <c r="G699" s="188"/>
    </row>
    <row r="700" spans="7:7">
      <c r="G700" s="188"/>
    </row>
    <row r="701" spans="7:7">
      <c r="G701" s="188"/>
    </row>
    <row r="702" spans="7:7">
      <c r="G702" s="188"/>
    </row>
    <row r="703" spans="7:7">
      <c r="G703" s="188"/>
    </row>
    <row r="704" spans="7:7">
      <c r="G704" s="188"/>
    </row>
    <row r="705" spans="7:7">
      <c r="G705" s="188"/>
    </row>
    <row r="706" spans="7:7">
      <c r="G706" s="188"/>
    </row>
    <row r="707" spans="7:7">
      <c r="G707" s="188"/>
    </row>
    <row r="708" spans="7:7">
      <c r="G708" s="188"/>
    </row>
    <row r="709" spans="7:7">
      <c r="G709" s="188"/>
    </row>
    <row r="710" spans="7:7">
      <c r="G710" s="188"/>
    </row>
    <row r="711" spans="7:7">
      <c r="G711" s="188"/>
    </row>
    <row r="712" spans="7:7">
      <c r="G712" s="188"/>
    </row>
    <row r="713" spans="7:7">
      <c r="G713" s="188"/>
    </row>
    <row r="714" spans="7:7">
      <c r="G714" s="188"/>
    </row>
    <row r="715" spans="7:7">
      <c r="G715" s="188"/>
    </row>
    <row r="716" spans="7:7">
      <c r="G716" s="188"/>
    </row>
    <row r="717" spans="7:7">
      <c r="G717" s="188"/>
    </row>
    <row r="718" spans="7:7">
      <c r="G718" s="188"/>
    </row>
    <row r="719" spans="7:7">
      <c r="G719" s="188"/>
    </row>
    <row r="720" spans="7:7">
      <c r="G720" s="188"/>
    </row>
    <row r="721" spans="7:7">
      <c r="G721" s="188"/>
    </row>
    <row r="722" spans="7:7">
      <c r="G722" s="188"/>
    </row>
    <row r="723" spans="7:7">
      <c r="G723" s="188"/>
    </row>
    <row r="724" spans="7:7">
      <c r="G724" s="188"/>
    </row>
    <row r="725" spans="7:7">
      <c r="G725" s="188"/>
    </row>
    <row r="726" spans="7:7">
      <c r="G726" s="188"/>
    </row>
    <row r="727" spans="7:7">
      <c r="G727" s="188"/>
    </row>
    <row r="728" spans="7:7">
      <c r="G728" s="188"/>
    </row>
    <row r="729" spans="7:7">
      <c r="G729" s="188"/>
    </row>
    <row r="730" spans="7:7">
      <c r="G730" s="188"/>
    </row>
    <row r="731" spans="7:7">
      <c r="G731" s="188"/>
    </row>
    <row r="732" spans="7:7">
      <c r="G732" s="188"/>
    </row>
    <row r="733" spans="7:7">
      <c r="G733" s="188"/>
    </row>
    <row r="734" spans="7:7">
      <c r="G734" s="188"/>
    </row>
    <row r="735" spans="7:7">
      <c r="G735" s="188"/>
    </row>
    <row r="736" spans="7:7">
      <c r="G736" s="188"/>
    </row>
    <row r="737" spans="7:7">
      <c r="G737" s="188"/>
    </row>
    <row r="738" spans="7:7">
      <c r="G738" s="188"/>
    </row>
    <row r="739" spans="7:7">
      <c r="G739" s="188"/>
    </row>
    <row r="740" spans="7:7">
      <c r="G740" s="188"/>
    </row>
    <row r="741" spans="7:7">
      <c r="G741" s="188"/>
    </row>
    <row r="742" spans="7:7">
      <c r="G742" s="188"/>
    </row>
    <row r="743" spans="7:7">
      <c r="G743" s="188"/>
    </row>
    <row r="744" spans="7:7">
      <c r="G744" s="188"/>
    </row>
    <row r="745" spans="7:7">
      <c r="G745" s="188"/>
    </row>
    <row r="746" spans="7:7">
      <c r="G746" s="188"/>
    </row>
    <row r="747" spans="7:7">
      <c r="G747" s="188"/>
    </row>
    <row r="748" spans="7:7">
      <c r="G748" s="188"/>
    </row>
    <row r="749" spans="7:7">
      <c r="G749" s="188"/>
    </row>
    <row r="750" spans="7:7">
      <c r="G750" s="188"/>
    </row>
    <row r="751" spans="7:7">
      <c r="G751" s="188"/>
    </row>
    <row r="752" spans="7:7">
      <c r="G752" s="188"/>
    </row>
    <row r="753" spans="7:7">
      <c r="G753" s="188"/>
    </row>
    <row r="754" spans="7:7">
      <c r="G754" s="188"/>
    </row>
    <row r="755" spans="7:7">
      <c r="G755" s="188"/>
    </row>
    <row r="756" spans="7:7">
      <c r="G756" s="188"/>
    </row>
    <row r="757" spans="7:7">
      <c r="G757" s="188"/>
    </row>
    <row r="758" spans="7:7">
      <c r="G758" s="188"/>
    </row>
    <row r="759" spans="7:7">
      <c r="G759" s="188"/>
    </row>
    <row r="760" spans="7:7">
      <c r="G760" s="188"/>
    </row>
    <row r="761" spans="7:7">
      <c r="G761" s="188"/>
    </row>
    <row r="762" spans="7:7">
      <c r="G762" s="188"/>
    </row>
    <row r="763" spans="7:7">
      <c r="G763" s="188"/>
    </row>
    <row r="764" spans="7:7">
      <c r="G764" s="188"/>
    </row>
    <row r="765" spans="7:7">
      <c r="G765" s="188"/>
    </row>
    <row r="766" spans="7:7">
      <c r="G766" s="188"/>
    </row>
    <row r="767" spans="7:7">
      <c r="G767" s="188"/>
    </row>
    <row r="768" spans="7:7">
      <c r="G768" s="188"/>
    </row>
    <row r="769" spans="7:7">
      <c r="G769" s="188"/>
    </row>
    <row r="770" spans="7:7">
      <c r="G770" s="188"/>
    </row>
    <row r="771" spans="7:7">
      <c r="G771" s="188"/>
    </row>
    <row r="772" spans="7:7">
      <c r="G772" s="188"/>
    </row>
    <row r="773" spans="7:7">
      <c r="G773" s="188"/>
    </row>
    <row r="774" spans="7:7">
      <c r="G774" s="188"/>
    </row>
    <row r="775" spans="7:7">
      <c r="G775" s="188"/>
    </row>
    <row r="776" spans="7:7">
      <c r="G776" s="188"/>
    </row>
    <row r="777" spans="7:7">
      <c r="G777" s="188"/>
    </row>
    <row r="778" spans="7:7">
      <c r="G778" s="188"/>
    </row>
    <row r="779" spans="7:7">
      <c r="G779" s="188"/>
    </row>
    <row r="780" spans="7:7">
      <c r="G780" s="188"/>
    </row>
    <row r="781" spans="7:7">
      <c r="G781" s="188"/>
    </row>
    <row r="782" spans="7:7">
      <c r="G782" s="188"/>
    </row>
    <row r="783" spans="7:7">
      <c r="G783" s="188"/>
    </row>
    <row r="784" spans="7:7">
      <c r="G784" s="188"/>
    </row>
    <row r="785" spans="7:7">
      <c r="G785" s="188"/>
    </row>
    <row r="786" spans="7:7">
      <c r="G786" s="188"/>
    </row>
    <row r="787" spans="7:7">
      <c r="G787" s="188"/>
    </row>
    <row r="788" spans="7:7">
      <c r="G788" s="188"/>
    </row>
    <row r="789" spans="7:7">
      <c r="G789" s="188"/>
    </row>
    <row r="790" spans="7:7">
      <c r="G790" s="188"/>
    </row>
    <row r="791" spans="7:7">
      <c r="G791" s="188"/>
    </row>
    <row r="792" spans="7:7">
      <c r="G792" s="188"/>
    </row>
    <row r="793" spans="7:7">
      <c r="G793" s="188"/>
    </row>
    <row r="794" spans="7:7">
      <c r="G794" s="188"/>
    </row>
    <row r="795" spans="7:7">
      <c r="G795" s="188"/>
    </row>
    <row r="796" spans="7:7">
      <c r="G796" s="188"/>
    </row>
    <row r="797" spans="7:7">
      <c r="G797" s="188"/>
    </row>
    <row r="798" spans="7:7">
      <c r="G798" s="188"/>
    </row>
    <row r="799" spans="7:7">
      <c r="G799" s="188"/>
    </row>
    <row r="800" spans="7:7">
      <c r="G800" s="188"/>
    </row>
    <row r="801" spans="7:7">
      <c r="G801" s="188"/>
    </row>
    <row r="802" spans="7:7">
      <c r="G802" s="188"/>
    </row>
    <row r="803" spans="7:7">
      <c r="G803" s="188"/>
    </row>
    <row r="804" spans="7:7">
      <c r="G804" s="188"/>
    </row>
    <row r="805" spans="7:7">
      <c r="G805" s="188"/>
    </row>
    <row r="806" spans="7:7">
      <c r="G806" s="188"/>
    </row>
    <row r="807" spans="7:7">
      <c r="G807" s="188"/>
    </row>
    <row r="808" spans="7:7">
      <c r="G808" s="188"/>
    </row>
    <row r="809" spans="7:7">
      <c r="G809" s="188"/>
    </row>
    <row r="810" spans="7:7">
      <c r="G810" s="188"/>
    </row>
    <row r="811" spans="7:7">
      <c r="G811" s="188"/>
    </row>
    <row r="812" spans="7:7">
      <c r="G812" s="188"/>
    </row>
    <row r="813" spans="7:7">
      <c r="G813" s="188"/>
    </row>
    <row r="814" spans="7:7">
      <c r="G814" s="188"/>
    </row>
    <row r="815" spans="7:7">
      <c r="G815" s="188"/>
    </row>
    <row r="816" spans="7:7">
      <c r="G816" s="188"/>
    </row>
    <row r="817" spans="7:7">
      <c r="G817" s="188"/>
    </row>
    <row r="818" spans="7:7">
      <c r="G818" s="188"/>
    </row>
    <row r="819" spans="7:7">
      <c r="G819" s="188"/>
    </row>
    <row r="820" spans="7:7">
      <c r="G820" s="188"/>
    </row>
    <row r="821" spans="7:7">
      <c r="G821" s="188"/>
    </row>
    <row r="822" spans="7:7">
      <c r="G822" s="188"/>
    </row>
    <row r="823" spans="7:7">
      <c r="G823" s="188"/>
    </row>
    <row r="824" spans="7:7">
      <c r="G824" s="188"/>
    </row>
    <row r="825" spans="7:7">
      <c r="G825" s="188"/>
    </row>
    <row r="826" spans="7:7">
      <c r="G826" s="188"/>
    </row>
    <row r="827" spans="7:7">
      <c r="G827" s="188"/>
    </row>
    <row r="828" spans="7:7">
      <c r="G828" s="188"/>
    </row>
    <row r="829" spans="7:7">
      <c r="G829" s="188"/>
    </row>
    <row r="830" spans="7:7">
      <c r="G830" s="188"/>
    </row>
    <row r="831" spans="7:7">
      <c r="G831" s="188"/>
    </row>
    <row r="832" spans="7:7">
      <c r="G832" s="188"/>
    </row>
    <row r="833" spans="7:7">
      <c r="G833" s="188"/>
    </row>
    <row r="834" spans="7:7">
      <c r="G834" s="188"/>
    </row>
    <row r="835" spans="7:7">
      <c r="G835" s="188"/>
    </row>
    <row r="836" spans="7:7">
      <c r="G836" s="188"/>
    </row>
    <row r="837" spans="7:7">
      <c r="G837" s="188"/>
    </row>
    <row r="838" spans="7:7">
      <c r="G838" s="188"/>
    </row>
    <row r="839" spans="7:7">
      <c r="G839" s="188"/>
    </row>
    <row r="840" spans="7:7">
      <c r="G840" s="188"/>
    </row>
    <row r="841" spans="7:7">
      <c r="G841" s="188"/>
    </row>
    <row r="842" spans="7:7">
      <c r="G842" s="188"/>
    </row>
    <row r="843" spans="7:7">
      <c r="G843" s="188"/>
    </row>
    <row r="844" spans="7:7">
      <c r="G844" s="188"/>
    </row>
    <row r="845" spans="7:7">
      <c r="G845" s="188"/>
    </row>
    <row r="846" spans="7:7">
      <c r="G846" s="188"/>
    </row>
    <row r="847" spans="7:7">
      <c r="G847" s="188"/>
    </row>
    <row r="848" spans="7:7">
      <c r="G848" s="188"/>
    </row>
    <row r="849" spans="7:7">
      <c r="G849" s="188"/>
    </row>
    <row r="850" spans="7:7">
      <c r="G850" s="188"/>
    </row>
    <row r="851" spans="7:7">
      <c r="G851" s="188"/>
    </row>
    <row r="852" spans="7:7">
      <c r="G852" s="188"/>
    </row>
    <row r="853" spans="7:7">
      <c r="G853" s="188"/>
    </row>
    <row r="854" spans="7:7">
      <c r="G854" s="188"/>
    </row>
    <row r="855" spans="7:7">
      <c r="G855" s="188"/>
    </row>
    <row r="856" spans="7:7">
      <c r="G856" s="188"/>
    </row>
    <row r="857" spans="7:7">
      <c r="G857" s="188"/>
    </row>
    <row r="858" spans="7:7">
      <c r="G858" s="188"/>
    </row>
    <row r="859" spans="7:7">
      <c r="G859" s="188"/>
    </row>
    <row r="860" spans="7:7">
      <c r="G860" s="188"/>
    </row>
    <row r="861" spans="7:7">
      <c r="G861" s="188"/>
    </row>
    <row r="862" spans="7:7">
      <c r="G862" s="188"/>
    </row>
    <row r="863" spans="7:7">
      <c r="G863" s="188"/>
    </row>
    <row r="864" spans="7:7">
      <c r="G864" s="188"/>
    </row>
    <row r="865" spans="7:7">
      <c r="G865" s="188"/>
    </row>
    <row r="866" spans="7:7">
      <c r="G866" s="188"/>
    </row>
    <row r="867" spans="7:7">
      <c r="G867" s="188"/>
    </row>
    <row r="868" spans="7:7">
      <c r="G868" s="188"/>
    </row>
    <row r="869" spans="7:7">
      <c r="G869" s="188"/>
    </row>
    <row r="870" spans="7:7">
      <c r="G870" s="188"/>
    </row>
    <row r="871" spans="7:7">
      <c r="G871" s="188"/>
    </row>
    <row r="872" spans="7:7">
      <c r="G872" s="188"/>
    </row>
    <row r="873" spans="7:7">
      <c r="G873" s="188"/>
    </row>
    <row r="874" spans="7:7">
      <c r="G874" s="188"/>
    </row>
    <row r="875" spans="7:7">
      <c r="G875" s="188"/>
    </row>
    <row r="876" spans="7:7">
      <c r="G876" s="188"/>
    </row>
    <row r="877" spans="7:7">
      <c r="G877" s="188"/>
    </row>
    <row r="878" spans="7:7">
      <c r="G878" s="188"/>
    </row>
    <row r="879" spans="7:7">
      <c r="G879" s="188"/>
    </row>
    <row r="880" spans="7:7">
      <c r="G880" s="188"/>
    </row>
    <row r="881" spans="7:7">
      <c r="G881" s="188"/>
    </row>
    <row r="882" spans="7:7">
      <c r="G882" s="188"/>
    </row>
    <row r="883" spans="7:7">
      <c r="G883" s="188"/>
    </row>
    <row r="884" spans="7:7">
      <c r="G884" s="188"/>
    </row>
    <row r="885" spans="7:7">
      <c r="G885" s="188"/>
    </row>
    <row r="886" spans="7:7">
      <c r="G886" s="188"/>
    </row>
    <row r="887" spans="7:7">
      <c r="G887" s="188"/>
    </row>
    <row r="888" spans="7:7">
      <c r="G888" s="188"/>
    </row>
    <row r="889" spans="7:7">
      <c r="G889" s="188"/>
    </row>
    <row r="890" spans="7:7">
      <c r="G890" s="188"/>
    </row>
    <row r="891" spans="7:7">
      <c r="G891" s="188"/>
    </row>
    <row r="892" spans="7:7">
      <c r="G892" s="188"/>
    </row>
    <row r="893" spans="7:7">
      <c r="G893" s="188"/>
    </row>
    <row r="894" spans="7:7">
      <c r="G894" s="188"/>
    </row>
    <row r="895" spans="7:7">
      <c r="G895" s="188"/>
    </row>
    <row r="896" spans="7:7">
      <c r="G896" s="188"/>
    </row>
    <row r="897" spans="7:7">
      <c r="G897" s="188"/>
    </row>
    <row r="898" spans="7:7">
      <c r="G898" s="188"/>
    </row>
    <row r="899" spans="7:7">
      <c r="G899" s="188"/>
    </row>
    <row r="900" spans="7:7">
      <c r="G900" s="188"/>
    </row>
    <row r="901" spans="7:7">
      <c r="G901" s="188"/>
    </row>
    <row r="902" spans="7:7">
      <c r="G902" s="188"/>
    </row>
    <row r="903" spans="7:7">
      <c r="G903" s="188"/>
    </row>
    <row r="904" spans="7:7">
      <c r="G904" s="188"/>
    </row>
    <row r="905" spans="7:7">
      <c r="G905" s="188"/>
    </row>
    <row r="906" spans="7:7">
      <c r="G906" s="188"/>
    </row>
    <row r="907" spans="7:7">
      <c r="G907" s="188"/>
    </row>
    <row r="908" spans="7:7">
      <c r="G908" s="188"/>
    </row>
    <row r="909" spans="7:7">
      <c r="G909" s="188"/>
    </row>
    <row r="910" spans="7:7">
      <c r="G910" s="188"/>
    </row>
    <row r="911" spans="7:7">
      <c r="G911" s="188"/>
    </row>
    <row r="912" spans="7:7">
      <c r="G912" s="188"/>
    </row>
    <row r="913" spans="7:7">
      <c r="G913" s="188"/>
    </row>
    <row r="914" spans="7:7">
      <c r="G914" s="188"/>
    </row>
    <row r="915" spans="7:7">
      <c r="G915" s="188"/>
    </row>
    <row r="916" spans="7:7">
      <c r="G916" s="188"/>
    </row>
    <row r="917" spans="7:7">
      <c r="G917" s="188"/>
    </row>
    <row r="918" spans="7:7">
      <c r="G918" s="188"/>
    </row>
    <row r="919" spans="7:7">
      <c r="G919" s="188"/>
    </row>
    <row r="920" spans="7:7">
      <c r="G920" s="188"/>
    </row>
    <row r="921" spans="7:7">
      <c r="G921" s="188"/>
    </row>
    <row r="922" spans="7:7">
      <c r="G922" s="188"/>
    </row>
    <row r="923" spans="7:7">
      <c r="G923" s="188"/>
    </row>
    <row r="924" spans="7:7">
      <c r="G924" s="188"/>
    </row>
    <row r="925" spans="7:7">
      <c r="G925" s="188"/>
    </row>
    <row r="926" spans="7:7">
      <c r="G926" s="188"/>
    </row>
    <row r="927" spans="7:7">
      <c r="G927" s="188"/>
    </row>
    <row r="928" spans="7:7">
      <c r="G928" s="188"/>
    </row>
    <row r="929" spans="7:7">
      <c r="G929" s="188"/>
    </row>
    <row r="930" spans="7:7">
      <c r="G930" s="188"/>
    </row>
    <row r="931" spans="7:7">
      <c r="G931" s="188"/>
    </row>
    <row r="932" spans="7:7">
      <c r="G932" s="188"/>
    </row>
    <row r="933" spans="7:7">
      <c r="G933" s="188"/>
    </row>
    <row r="934" spans="7:7">
      <c r="G934" s="188"/>
    </row>
    <row r="935" spans="7:7">
      <c r="G935" s="188"/>
    </row>
    <row r="936" spans="7:7">
      <c r="G936" s="188"/>
    </row>
    <row r="937" spans="7:7">
      <c r="G937" s="188"/>
    </row>
    <row r="938" spans="7:7">
      <c r="G938" s="188"/>
    </row>
    <row r="939" spans="7:7">
      <c r="G939" s="188"/>
    </row>
    <row r="940" spans="7:7">
      <c r="G940" s="188"/>
    </row>
    <row r="941" spans="7:7">
      <c r="G941" s="188"/>
    </row>
    <row r="942" spans="7:7">
      <c r="G942" s="188"/>
    </row>
    <row r="943" spans="7:7">
      <c r="G943" s="188"/>
    </row>
    <row r="944" spans="7:7">
      <c r="G944" s="188"/>
    </row>
    <row r="945" spans="7:7">
      <c r="G945" s="188"/>
    </row>
    <row r="946" spans="7:7">
      <c r="G946" s="188"/>
    </row>
    <row r="947" spans="7:7">
      <c r="G947" s="188"/>
    </row>
    <row r="948" spans="7:7">
      <c r="G948" s="188"/>
    </row>
    <row r="949" spans="7:7">
      <c r="G949" s="188"/>
    </row>
    <row r="950" spans="7:7">
      <c r="G950" s="188"/>
    </row>
    <row r="951" spans="7:7">
      <c r="G951" s="188"/>
    </row>
    <row r="952" spans="7:7">
      <c r="G952" s="188"/>
    </row>
    <row r="953" spans="7:7">
      <c r="G953" s="188"/>
    </row>
    <row r="954" spans="7:7">
      <c r="G954" s="188"/>
    </row>
    <row r="955" spans="7:7">
      <c r="G955" s="188"/>
    </row>
    <row r="956" spans="7:7">
      <c r="G956" s="188"/>
    </row>
    <row r="957" spans="7:7">
      <c r="G957" s="188"/>
    </row>
    <row r="958" spans="7:7">
      <c r="G958" s="188"/>
    </row>
    <row r="959" spans="7:7">
      <c r="G959" s="188"/>
    </row>
    <row r="960" spans="7:7">
      <c r="G960" s="188"/>
    </row>
    <row r="961" spans="7:7">
      <c r="G961" s="188"/>
    </row>
    <row r="962" spans="7:7">
      <c r="G962" s="188"/>
    </row>
    <row r="963" spans="7:7">
      <c r="G963" s="188"/>
    </row>
    <row r="964" spans="7:7">
      <c r="G964" s="188"/>
    </row>
    <row r="965" spans="7:7">
      <c r="G965" s="188"/>
    </row>
    <row r="966" spans="7:7">
      <c r="G966" s="188"/>
    </row>
    <row r="967" spans="7:7">
      <c r="G967" s="188"/>
    </row>
    <row r="968" spans="7:7">
      <c r="G968" s="188"/>
    </row>
    <row r="969" spans="7:7">
      <c r="G969" s="188"/>
    </row>
    <row r="970" spans="7:7">
      <c r="G970" s="188"/>
    </row>
    <row r="971" spans="7:7">
      <c r="G971" s="188"/>
    </row>
    <row r="972" spans="7:7">
      <c r="G972" s="188"/>
    </row>
    <row r="973" spans="7:7">
      <c r="G973" s="188"/>
    </row>
    <row r="974" spans="7:7">
      <c r="G974" s="188"/>
    </row>
    <row r="975" spans="7:7">
      <c r="G975" s="188"/>
    </row>
    <row r="976" spans="7:7">
      <c r="G976" s="188"/>
    </row>
    <row r="977" spans="7:7">
      <c r="G977" s="188"/>
    </row>
    <row r="978" spans="7:7">
      <c r="G978" s="188"/>
    </row>
    <row r="979" spans="7:7">
      <c r="G979" s="188"/>
    </row>
    <row r="980" spans="7:7">
      <c r="G980" s="188"/>
    </row>
    <row r="981" spans="7:7">
      <c r="G981" s="188"/>
    </row>
    <row r="982" spans="7:7">
      <c r="G982" s="188"/>
    </row>
    <row r="983" spans="7:7">
      <c r="G983" s="188"/>
    </row>
    <row r="984" spans="7:7">
      <c r="G984" s="188"/>
    </row>
    <row r="985" spans="7:7">
      <c r="G985" s="188"/>
    </row>
    <row r="986" spans="7:7">
      <c r="G986" s="188"/>
    </row>
    <row r="987" spans="7:7">
      <c r="G987" s="188"/>
    </row>
    <row r="988" spans="7:7">
      <c r="G988" s="188"/>
    </row>
    <row r="989" spans="7:7">
      <c r="G989" s="188"/>
    </row>
    <row r="990" spans="7:7">
      <c r="G990" s="188"/>
    </row>
    <row r="991" spans="7:7">
      <c r="G991" s="188"/>
    </row>
    <row r="992" spans="7:7">
      <c r="G992" s="188"/>
    </row>
    <row r="993" spans="7:7">
      <c r="G993" s="188"/>
    </row>
    <row r="994" spans="7:7">
      <c r="G994" s="188"/>
    </row>
    <row r="995" spans="7:7">
      <c r="G995" s="188"/>
    </row>
    <row r="996" spans="7:7">
      <c r="G996" s="188"/>
    </row>
    <row r="997" spans="7:7">
      <c r="G997" s="188"/>
    </row>
    <row r="998" spans="7:7">
      <c r="G998" s="188"/>
    </row>
    <row r="999" spans="7:7">
      <c r="G999" s="188"/>
    </row>
    <row r="1000" spans="7:7">
      <c r="G1000" s="188"/>
    </row>
    <row r="1001" spans="7:7">
      <c r="G1001" s="188"/>
    </row>
    <row r="1002" spans="7:7">
      <c r="G1002" s="188"/>
    </row>
    <row r="1003" spans="7:7">
      <c r="G1003" s="188"/>
    </row>
    <row r="1004" spans="7:7">
      <c r="G1004" s="188"/>
    </row>
    <row r="1005" spans="7:7">
      <c r="G1005" s="188"/>
    </row>
    <row r="1006" spans="7:7">
      <c r="G1006" s="188"/>
    </row>
    <row r="1007" spans="7:7">
      <c r="G1007" s="188"/>
    </row>
    <row r="1008" spans="7:7">
      <c r="G1008" s="188"/>
    </row>
    <row r="1009" spans="7:7">
      <c r="G1009" s="188"/>
    </row>
    <row r="1010" spans="7:7">
      <c r="G1010" s="188"/>
    </row>
    <row r="1011" spans="7:7">
      <c r="G1011" s="188"/>
    </row>
    <row r="1012" spans="7:7">
      <c r="G1012" s="188"/>
    </row>
    <row r="1013" spans="7:7">
      <c r="G1013" s="188"/>
    </row>
    <row r="1014" spans="7:7">
      <c r="G1014" s="188"/>
    </row>
    <row r="1015" spans="7:7">
      <c r="G1015" s="188"/>
    </row>
    <row r="1016" spans="7:7">
      <c r="G1016" s="188"/>
    </row>
    <row r="1017" spans="7:7">
      <c r="G1017" s="188"/>
    </row>
    <row r="1018" spans="7:7">
      <c r="G1018" s="188"/>
    </row>
    <row r="1019" spans="7:7">
      <c r="G1019" s="188"/>
    </row>
    <row r="1020" spans="7:7">
      <c r="G1020" s="188"/>
    </row>
    <row r="1021" spans="7:7">
      <c r="G1021" s="188"/>
    </row>
    <row r="1022" spans="7:7">
      <c r="G1022" s="188"/>
    </row>
    <row r="1023" spans="7:7">
      <c r="G1023" s="188"/>
    </row>
    <row r="1024" spans="7:7">
      <c r="G1024" s="188"/>
    </row>
    <row r="1025" spans="7:7">
      <c r="G1025" s="188"/>
    </row>
    <row r="1026" spans="7:7">
      <c r="G1026" s="188"/>
    </row>
    <row r="1027" spans="7:7">
      <c r="G1027" s="188"/>
    </row>
    <row r="1028" spans="7:7">
      <c r="G1028" s="188"/>
    </row>
    <row r="1029" spans="7:7">
      <c r="G1029" s="188"/>
    </row>
    <row r="1030" spans="7:7">
      <c r="G1030" s="188"/>
    </row>
    <row r="1031" spans="7:7">
      <c r="G1031" s="188"/>
    </row>
    <row r="1032" spans="7:7">
      <c r="G1032" s="188"/>
    </row>
    <row r="1033" spans="7:7">
      <c r="G1033" s="188"/>
    </row>
    <row r="1034" spans="7:7">
      <c r="G1034" s="188"/>
    </row>
    <row r="1035" spans="7:7">
      <c r="G1035" s="188"/>
    </row>
    <row r="1036" spans="7:7">
      <c r="G1036" s="188"/>
    </row>
    <row r="1037" spans="7:7">
      <c r="G1037" s="188"/>
    </row>
    <row r="1038" spans="7:7">
      <c r="G1038" s="188"/>
    </row>
    <row r="1039" spans="7:7">
      <c r="G1039" s="188"/>
    </row>
    <row r="1040" spans="7:7">
      <c r="G1040" s="188"/>
    </row>
    <row r="1041" spans="7:7">
      <c r="G1041" s="188"/>
    </row>
    <row r="1042" spans="7:7">
      <c r="G1042" s="188"/>
    </row>
    <row r="1043" spans="7:7">
      <c r="G1043" s="188"/>
    </row>
    <row r="1044" spans="7:7">
      <c r="G1044" s="188"/>
    </row>
    <row r="1045" spans="7:7">
      <c r="G1045" s="188"/>
    </row>
    <row r="1046" spans="7:7">
      <c r="G1046" s="188"/>
    </row>
    <row r="1047" spans="7:7">
      <c r="G1047" s="188"/>
    </row>
    <row r="1048" spans="7:7">
      <c r="G1048" s="188"/>
    </row>
    <row r="1049" spans="7:7">
      <c r="G1049" s="188"/>
    </row>
    <row r="1050" spans="7:7">
      <c r="G1050" s="188"/>
    </row>
    <row r="1051" spans="7:7">
      <c r="G1051" s="188"/>
    </row>
    <row r="1052" spans="7:7">
      <c r="G1052" s="188"/>
    </row>
    <row r="1053" spans="7:7">
      <c r="G1053" s="188"/>
    </row>
    <row r="1054" spans="7:7">
      <c r="G1054" s="188"/>
    </row>
    <row r="1055" spans="7:7">
      <c r="G1055" s="188"/>
    </row>
    <row r="1056" spans="7:7">
      <c r="G1056" s="188"/>
    </row>
    <row r="1057" spans="7:7">
      <c r="G1057" s="188"/>
    </row>
    <row r="1058" spans="7:7">
      <c r="G1058" s="188"/>
    </row>
    <row r="1059" spans="7:7">
      <c r="G1059" s="188"/>
    </row>
    <row r="1060" spans="7:7">
      <c r="G1060" s="188"/>
    </row>
    <row r="1061" spans="7:7">
      <c r="G1061" s="188"/>
    </row>
    <row r="1062" spans="7:7">
      <c r="G1062" s="188"/>
    </row>
    <row r="1063" spans="7:7">
      <c r="G1063" s="188"/>
    </row>
    <row r="1064" spans="7:7">
      <c r="G1064" s="188"/>
    </row>
    <row r="1065" spans="7:7">
      <c r="G1065" s="188"/>
    </row>
    <row r="1066" spans="7:7">
      <c r="G1066" s="188"/>
    </row>
    <row r="1067" spans="7:7">
      <c r="G1067" s="188"/>
    </row>
    <row r="1068" spans="7:7">
      <c r="G1068" s="188"/>
    </row>
    <row r="1069" spans="7:7">
      <c r="G1069" s="188"/>
    </row>
    <row r="1070" spans="7:7">
      <c r="G1070" s="188"/>
    </row>
    <row r="1071" spans="7:7">
      <c r="G1071" s="188"/>
    </row>
    <row r="1072" spans="7:7">
      <c r="G1072" s="188"/>
    </row>
    <row r="1073" spans="7:7">
      <c r="G1073" s="188"/>
    </row>
    <row r="1074" spans="7:7">
      <c r="G1074" s="188"/>
    </row>
    <row r="1075" spans="7:7">
      <c r="G1075" s="188"/>
    </row>
    <row r="1076" spans="7:7">
      <c r="G1076" s="188"/>
    </row>
    <row r="1077" spans="7:7">
      <c r="G1077" s="188"/>
    </row>
    <row r="1078" spans="7:7">
      <c r="G1078" s="188"/>
    </row>
    <row r="1079" spans="7:7">
      <c r="G1079" s="188"/>
    </row>
    <row r="1080" spans="7:7">
      <c r="G1080" s="188"/>
    </row>
    <row r="1081" spans="7:7">
      <c r="G1081" s="188"/>
    </row>
    <row r="1082" spans="7:7">
      <c r="G1082" s="188"/>
    </row>
    <row r="1083" spans="7:7">
      <c r="G1083" s="188"/>
    </row>
    <row r="1084" spans="7:7">
      <c r="G1084" s="188"/>
    </row>
    <row r="1085" spans="7:7">
      <c r="G1085" s="188"/>
    </row>
    <row r="1086" spans="7:7">
      <c r="G1086" s="188"/>
    </row>
    <row r="1087" spans="7:7">
      <c r="G1087" s="188"/>
    </row>
    <row r="1088" spans="7:7">
      <c r="G1088" s="188"/>
    </row>
    <row r="1089" spans="7:7">
      <c r="G1089" s="188"/>
    </row>
    <row r="1090" spans="7:7">
      <c r="G1090" s="188"/>
    </row>
    <row r="1091" spans="7:7">
      <c r="G1091" s="188"/>
    </row>
    <row r="1092" spans="7:7">
      <c r="G1092" s="188"/>
    </row>
    <row r="1093" spans="7:7">
      <c r="G1093" s="188"/>
    </row>
    <row r="1094" spans="7:7">
      <c r="G1094" s="188"/>
    </row>
    <row r="1095" spans="7:7">
      <c r="G1095" s="188"/>
    </row>
    <row r="1096" spans="7:7">
      <c r="G1096" s="188"/>
    </row>
    <row r="1097" spans="7:7">
      <c r="G1097" s="188"/>
    </row>
    <row r="1098" spans="7:7">
      <c r="G1098" s="188"/>
    </row>
    <row r="1099" spans="7:7">
      <c r="G1099" s="188"/>
    </row>
    <row r="1100" spans="7:7">
      <c r="G1100" s="188"/>
    </row>
    <row r="1101" spans="7:7">
      <c r="G1101" s="188"/>
    </row>
    <row r="1102" spans="7:7">
      <c r="G1102" s="188"/>
    </row>
    <row r="1103" spans="7:7">
      <c r="G1103" s="188"/>
    </row>
    <row r="1104" spans="7:7">
      <c r="G1104" s="188"/>
    </row>
    <row r="1105" spans="7:7">
      <c r="G1105" s="188"/>
    </row>
    <row r="1106" spans="7:7">
      <c r="G1106" s="188"/>
    </row>
    <row r="1107" spans="7:7">
      <c r="G1107" s="188"/>
    </row>
    <row r="1108" spans="7:7">
      <c r="G1108" s="188"/>
    </row>
    <row r="1109" spans="7:7">
      <c r="G1109" s="188"/>
    </row>
    <row r="1110" spans="7:7">
      <c r="G1110" s="188"/>
    </row>
    <row r="1111" spans="7:7">
      <c r="G1111" s="188"/>
    </row>
    <row r="1112" spans="7:7">
      <c r="G1112" s="188"/>
    </row>
    <row r="1113" spans="7:7">
      <c r="G1113" s="188"/>
    </row>
    <row r="1114" spans="7:7">
      <c r="G1114" s="188"/>
    </row>
    <row r="1115" spans="7:7">
      <c r="G1115" s="188"/>
    </row>
    <row r="1116" spans="7:7">
      <c r="G1116" s="188"/>
    </row>
    <row r="1117" spans="7:7">
      <c r="G1117" s="188"/>
    </row>
    <row r="1118" spans="7:7">
      <c r="G1118" s="188"/>
    </row>
    <row r="1119" spans="7:7">
      <c r="G1119" s="188"/>
    </row>
    <row r="1120" spans="7:7">
      <c r="G1120" s="188"/>
    </row>
    <row r="1121" spans="7:7">
      <c r="G1121" s="188"/>
    </row>
    <row r="1122" spans="7:7">
      <c r="G1122" s="188"/>
    </row>
    <row r="1123" spans="7:7">
      <c r="G1123" s="188"/>
    </row>
    <row r="1124" spans="7:7">
      <c r="G1124" s="188"/>
    </row>
    <row r="1125" spans="7:7">
      <c r="G1125" s="188"/>
    </row>
    <row r="1126" spans="7:7">
      <c r="G1126" s="188"/>
    </row>
    <row r="1127" spans="7:7">
      <c r="G1127" s="188"/>
    </row>
    <row r="1128" spans="7:7">
      <c r="G1128" s="188"/>
    </row>
    <row r="1129" spans="7:7">
      <c r="G1129" s="188"/>
    </row>
    <row r="1130" spans="7:7">
      <c r="G1130" s="188"/>
    </row>
    <row r="1131" spans="7:7">
      <c r="G1131" s="188"/>
    </row>
    <row r="1132" spans="7:7">
      <c r="G1132" s="188"/>
    </row>
    <row r="1133" spans="7:7">
      <c r="G1133" s="188"/>
    </row>
    <row r="1134" spans="7:7">
      <c r="G1134" s="188"/>
    </row>
    <row r="1135" spans="7:7">
      <c r="G1135" s="188"/>
    </row>
    <row r="1136" spans="7:7">
      <c r="G1136" s="188"/>
    </row>
    <row r="1137" spans="7:7">
      <c r="G1137" s="188"/>
    </row>
    <row r="1138" spans="7:7">
      <c r="G1138" s="188"/>
    </row>
    <row r="1139" spans="7:7">
      <c r="G1139" s="188"/>
    </row>
    <row r="1140" spans="7:7">
      <c r="G1140" s="188"/>
    </row>
    <row r="1141" spans="7:7">
      <c r="G1141" s="188"/>
    </row>
    <row r="1142" spans="7:7">
      <c r="G1142" s="188"/>
    </row>
    <row r="1143" spans="7:7">
      <c r="G1143" s="188"/>
    </row>
    <row r="1144" spans="7:7">
      <c r="G1144" s="188"/>
    </row>
    <row r="1145" spans="7:7">
      <c r="G1145" s="188"/>
    </row>
    <row r="1146" spans="7:7">
      <c r="G1146" s="188"/>
    </row>
    <row r="1147" spans="7:7">
      <c r="G1147" s="188"/>
    </row>
    <row r="1148" spans="7:7">
      <c r="G1148" s="188"/>
    </row>
    <row r="1149" spans="7:7">
      <c r="G1149" s="188"/>
    </row>
    <row r="1150" spans="7:7">
      <c r="G1150" s="188"/>
    </row>
    <row r="1151" spans="7:7">
      <c r="G1151" s="188"/>
    </row>
    <row r="1152" spans="7:7">
      <c r="G1152" s="188"/>
    </row>
    <row r="1153" spans="7:7">
      <c r="G1153" s="188"/>
    </row>
    <row r="1154" spans="7:7">
      <c r="G1154" s="188"/>
    </row>
    <row r="1155" spans="7:7">
      <c r="G1155" s="188"/>
    </row>
    <row r="1156" spans="7:7">
      <c r="G1156" s="188"/>
    </row>
    <row r="1157" spans="7:7">
      <c r="G1157" s="188"/>
    </row>
    <row r="1158" spans="7:7">
      <c r="G1158" s="188"/>
    </row>
    <row r="1159" spans="7:7">
      <c r="G1159" s="188"/>
    </row>
    <row r="1160" spans="7:7">
      <c r="G1160" s="188"/>
    </row>
    <row r="1161" spans="7:7">
      <c r="G1161" s="188"/>
    </row>
    <row r="1162" spans="7:7">
      <c r="G1162" s="188"/>
    </row>
    <row r="1163" spans="7:7">
      <c r="G1163" s="188"/>
    </row>
    <row r="1164" spans="7:7">
      <c r="G1164" s="188"/>
    </row>
    <row r="1165" spans="7:7">
      <c r="G1165" s="188"/>
    </row>
    <row r="1166" spans="7:7">
      <c r="G1166" s="188"/>
    </row>
    <row r="1167" spans="7:7">
      <c r="G1167" s="188"/>
    </row>
    <row r="1168" spans="7:7">
      <c r="G1168" s="188"/>
    </row>
    <row r="1169" spans="7:7">
      <c r="G1169" s="188"/>
    </row>
    <row r="1170" spans="7:7">
      <c r="G1170" s="188"/>
    </row>
    <row r="1171" spans="7:7">
      <c r="G1171" s="188"/>
    </row>
    <row r="1172" spans="7:7">
      <c r="G1172" s="188"/>
    </row>
    <row r="1173" spans="7:7">
      <c r="G1173" s="188"/>
    </row>
    <row r="1174" spans="7:7">
      <c r="G1174" s="188"/>
    </row>
    <row r="1175" spans="7:7">
      <c r="G1175" s="188"/>
    </row>
    <row r="1176" spans="7:7">
      <c r="G1176" s="188"/>
    </row>
    <row r="1177" spans="7:7">
      <c r="G1177" s="188"/>
    </row>
    <row r="1178" spans="7:7">
      <c r="G1178" s="188"/>
    </row>
    <row r="1179" spans="7:7">
      <c r="G1179" s="188"/>
    </row>
    <row r="1180" spans="7:7">
      <c r="G1180" s="188"/>
    </row>
    <row r="1181" spans="7:7">
      <c r="G1181" s="188"/>
    </row>
    <row r="1182" spans="7:7">
      <c r="G1182" s="188"/>
    </row>
    <row r="1183" spans="7:7">
      <c r="G1183" s="188"/>
    </row>
    <row r="1184" spans="7:7">
      <c r="G1184" s="188"/>
    </row>
    <row r="1185" spans="7:7">
      <c r="G1185" s="188"/>
    </row>
    <row r="1186" spans="7:7">
      <c r="G1186" s="188"/>
    </row>
    <row r="1187" spans="7:7">
      <c r="G1187" s="188"/>
    </row>
    <row r="1188" spans="7:7">
      <c r="G1188" s="188"/>
    </row>
    <row r="1189" spans="7:7">
      <c r="G1189" s="188"/>
    </row>
    <row r="1190" spans="7:7">
      <c r="G1190" s="188"/>
    </row>
    <row r="1191" spans="7:7">
      <c r="G1191" s="188"/>
    </row>
    <row r="1192" spans="7:7">
      <c r="G1192" s="188"/>
    </row>
    <row r="1193" spans="7:7">
      <c r="G1193" s="188"/>
    </row>
    <row r="1194" spans="7:7">
      <c r="G1194" s="188"/>
    </row>
    <row r="1195" spans="7:7">
      <c r="G1195" s="188"/>
    </row>
    <row r="1196" spans="7:7">
      <c r="G1196" s="188"/>
    </row>
    <row r="1197" spans="7:7">
      <c r="G1197" s="188"/>
    </row>
    <row r="1198" spans="7:7">
      <c r="G1198" s="188"/>
    </row>
    <row r="1199" spans="7:7">
      <c r="G1199" s="188"/>
    </row>
    <row r="1200" spans="7:7">
      <c r="G1200" s="188"/>
    </row>
    <row r="1201" spans="7:7">
      <c r="G1201" s="188"/>
    </row>
    <row r="1202" spans="7:7">
      <c r="G1202" s="188"/>
    </row>
    <row r="1203" spans="7:7">
      <c r="G1203" s="188"/>
    </row>
    <row r="1204" spans="7:7">
      <c r="G1204" s="188"/>
    </row>
    <row r="1205" spans="7:7">
      <c r="G1205" s="188"/>
    </row>
    <row r="1206" spans="7:7">
      <c r="G1206" s="188"/>
    </row>
    <row r="1207" spans="7:7">
      <c r="G1207" s="188"/>
    </row>
    <row r="1208" spans="7:7">
      <c r="G1208" s="188"/>
    </row>
    <row r="1209" spans="7:7">
      <c r="G1209" s="188"/>
    </row>
    <row r="1210" spans="7:7">
      <c r="G1210" s="188"/>
    </row>
    <row r="1211" spans="7:7">
      <c r="G1211" s="188"/>
    </row>
    <row r="1212" spans="7:7">
      <c r="G1212" s="188"/>
    </row>
    <row r="1213" spans="7:7">
      <c r="G1213" s="188"/>
    </row>
    <row r="1214" spans="7:7">
      <c r="G1214" s="188"/>
    </row>
    <row r="1215" spans="7:7">
      <c r="G1215" s="188"/>
    </row>
    <row r="1216" spans="7:7">
      <c r="G1216" s="188"/>
    </row>
    <row r="1217" spans="7:7">
      <c r="G1217" s="188"/>
    </row>
    <row r="1218" spans="7:7">
      <c r="G1218" s="188"/>
    </row>
    <row r="1219" spans="7:7">
      <c r="G1219" s="188"/>
    </row>
    <row r="1220" spans="7:7">
      <c r="G1220" s="188"/>
    </row>
    <row r="1221" spans="7:7">
      <c r="G1221" s="188"/>
    </row>
    <row r="1222" spans="7:7">
      <c r="G1222" s="188"/>
    </row>
    <row r="1223" spans="7:7">
      <c r="G1223" s="188"/>
    </row>
    <row r="1224" spans="7:7">
      <c r="G1224" s="188"/>
    </row>
    <row r="1225" spans="7:7">
      <c r="G1225" s="188"/>
    </row>
    <row r="1226" spans="7:7">
      <c r="G1226" s="188"/>
    </row>
    <row r="1227" spans="7:7">
      <c r="G1227" s="188"/>
    </row>
    <row r="1228" spans="7:7">
      <c r="G1228" s="188"/>
    </row>
    <row r="1229" spans="7:7">
      <c r="G1229" s="188"/>
    </row>
    <row r="1230" spans="7:7">
      <c r="G1230" s="188"/>
    </row>
    <row r="1231" spans="7:7">
      <c r="G1231" s="188"/>
    </row>
    <row r="1232" spans="7:7">
      <c r="G1232" s="188"/>
    </row>
    <row r="1233" spans="7:7">
      <c r="G1233" s="188"/>
    </row>
    <row r="1234" spans="7:7">
      <c r="G1234" s="188"/>
    </row>
    <row r="1235" spans="7:7">
      <c r="G1235" s="188"/>
    </row>
    <row r="1236" spans="7:7">
      <c r="G1236" s="188"/>
    </row>
    <row r="1237" spans="7:7">
      <c r="G1237" s="188"/>
    </row>
    <row r="1238" spans="7:7">
      <c r="G1238" s="188"/>
    </row>
    <row r="1239" spans="7:7">
      <c r="G1239" s="188"/>
    </row>
    <row r="1240" spans="7:7">
      <c r="G1240" s="188"/>
    </row>
    <row r="1241" spans="7:7">
      <c r="G1241" s="188"/>
    </row>
    <row r="1242" spans="7:7">
      <c r="G1242" s="188"/>
    </row>
    <row r="1243" spans="7:7">
      <c r="G1243" s="188"/>
    </row>
    <row r="1244" spans="7:7">
      <c r="G1244" s="188"/>
    </row>
    <row r="1245" spans="7:7">
      <c r="G1245" s="188"/>
    </row>
    <row r="1246" spans="7:7">
      <c r="G1246" s="188"/>
    </row>
    <row r="1247" spans="7:7">
      <c r="G1247" s="188"/>
    </row>
    <row r="1248" spans="7:7">
      <c r="G1248" s="188"/>
    </row>
    <row r="1249" spans="7:7">
      <c r="G1249" s="188"/>
    </row>
    <row r="1250" spans="7:7">
      <c r="G1250" s="188"/>
    </row>
    <row r="1251" spans="7:7">
      <c r="G1251" s="188"/>
    </row>
    <row r="1252" spans="7:7">
      <c r="G1252" s="188"/>
    </row>
    <row r="1253" spans="7:7">
      <c r="G1253" s="188"/>
    </row>
    <row r="1254" spans="7:7">
      <c r="G1254" s="188"/>
    </row>
    <row r="1255" spans="7:7">
      <c r="G1255" s="188"/>
    </row>
    <row r="1256" spans="7:7">
      <c r="G1256" s="188"/>
    </row>
    <row r="1257" spans="7:7">
      <c r="G1257" s="188"/>
    </row>
    <row r="1258" spans="7:7">
      <c r="G1258" s="188"/>
    </row>
    <row r="1259" spans="7:7">
      <c r="G1259" s="188"/>
    </row>
    <row r="1260" spans="7:7">
      <c r="G1260" s="188"/>
    </row>
    <row r="1261" spans="7:7">
      <c r="G1261" s="188"/>
    </row>
    <row r="1262" spans="7:7">
      <c r="G1262" s="188"/>
    </row>
    <row r="1263" spans="7:7">
      <c r="G1263" s="188"/>
    </row>
    <row r="1264" spans="7:7">
      <c r="G1264" s="188"/>
    </row>
    <row r="1265" spans="7:7">
      <c r="G1265" s="188"/>
    </row>
    <row r="1266" spans="7:7">
      <c r="G1266" s="188"/>
    </row>
    <row r="1267" spans="7:7">
      <c r="G1267" s="188"/>
    </row>
    <row r="1268" spans="7:7">
      <c r="G1268" s="188"/>
    </row>
    <row r="1269" spans="7:7">
      <c r="G1269" s="188"/>
    </row>
    <row r="1270" spans="7:7">
      <c r="G1270" s="188"/>
    </row>
    <row r="1271" spans="7:7">
      <c r="G1271" s="188"/>
    </row>
    <row r="1272" spans="7:7">
      <c r="G1272" s="188"/>
    </row>
    <row r="1273" spans="7:7">
      <c r="G1273" s="188"/>
    </row>
    <row r="1274" spans="7:7">
      <c r="G1274" s="188"/>
    </row>
    <row r="1275" spans="7:7">
      <c r="G1275" s="188"/>
    </row>
    <row r="1276" spans="7:7">
      <c r="G1276" s="188"/>
    </row>
    <row r="1277" spans="7:7">
      <c r="G1277" s="188"/>
    </row>
    <row r="1278" spans="7:7">
      <c r="G1278" s="188"/>
    </row>
    <row r="1279" spans="7:7">
      <c r="G1279" s="188"/>
    </row>
    <row r="1280" spans="7:7">
      <c r="G1280" s="188"/>
    </row>
    <row r="1281" spans="7:7">
      <c r="G1281" s="188"/>
    </row>
    <row r="1282" spans="7:7">
      <c r="G1282" s="188"/>
    </row>
    <row r="1283" spans="7:7">
      <c r="G1283" s="188"/>
    </row>
    <row r="1284" spans="7:7">
      <c r="G1284" s="188"/>
    </row>
    <row r="1285" spans="7:7">
      <c r="G1285" s="188"/>
    </row>
    <row r="1286" spans="7:7">
      <c r="G1286" s="188"/>
    </row>
    <row r="1287" spans="7:7">
      <c r="G1287" s="188"/>
    </row>
    <row r="1288" spans="7:7">
      <c r="G1288" s="188"/>
    </row>
    <row r="1289" spans="7:7">
      <c r="G1289" s="188"/>
    </row>
    <row r="1290" spans="7:7">
      <c r="G1290" s="188"/>
    </row>
    <row r="1291" spans="7:7">
      <c r="G1291" s="188"/>
    </row>
    <row r="1292" spans="7:7">
      <c r="G1292" s="188"/>
    </row>
    <row r="1293" spans="7:7">
      <c r="G1293" s="188"/>
    </row>
    <row r="1294" spans="7:7">
      <c r="G1294" s="188"/>
    </row>
    <row r="1295" spans="7:7">
      <c r="G1295" s="188"/>
    </row>
    <row r="1296" spans="7:7">
      <c r="G1296" s="188"/>
    </row>
    <row r="1297" spans="7:7">
      <c r="G1297" s="188"/>
    </row>
    <row r="1298" spans="7:7">
      <c r="G1298" s="188"/>
    </row>
  </sheetData>
  <sheetProtection formatCells="0" formatColumns="0" formatRows="0" deleteRows="0" selectLockedCells="1"/>
  <mergeCells count="76"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H29:I29"/>
    <mergeCell ref="J29:K29"/>
    <mergeCell ref="L29:M29"/>
    <mergeCell ref="B28:C28"/>
    <mergeCell ref="A14:C27"/>
    <mergeCell ref="D14:E28"/>
    <mergeCell ref="F14:G28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0" zoomScale="46" zoomScaleNormal="60" zoomScaleSheetLayoutView="46" workbookViewId="0">
      <selection activeCell="I49" sqref="I49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6.140625" customWidth="1"/>
    <col min="7" max="7" width="16.8554687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26"/>
      <c r="C3" s="226"/>
      <c r="D3" s="226"/>
      <c r="E3" s="226"/>
      <c r="F3" s="91"/>
      <c r="G3" s="227" t="s">
        <v>62</v>
      </c>
      <c r="H3" s="227"/>
      <c r="I3" s="227"/>
      <c r="J3" s="227"/>
      <c r="K3" s="227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6" t="s">
        <v>0</v>
      </c>
      <c r="C11" s="216"/>
      <c r="D11" s="216"/>
      <c r="E11" s="216"/>
      <c r="F11" s="91"/>
      <c r="G11" s="228" t="s">
        <v>1</v>
      </c>
      <c r="H11" s="228"/>
      <c r="I11" s="228"/>
      <c r="J11" s="228"/>
      <c r="K11" s="228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18.11.22.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4" t="s">
        <v>47</v>
      </c>
      <c r="AG12" s="225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18.11.22.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24">
        <v>504202</v>
      </c>
      <c r="AG13" s="225"/>
    </row>
    <row r="14" spans="1:33" ht="25.5" customHeight="1">
      <c r="A14" s="220" t="s">
        <v>13</v>
      </c>
      <c r="B14" s="220"/>
      <c r="C14" s="220"/>
      <c r="D14" s="220" t="s">
        <v>16</v>
      </c>
      <c r="E14" s="220"/>
      <c r="F14" s="220" t="s">
        <v>27</v>
      </c>
      <c r="G14" s="220"/>
      <c r="H14" s="220" t="s">
        <v>28</v>
      </c>
      <c r="I14" s="220"/>
      <c r="J14" s="220" t="s">
        <v>46</v>
      </c>
      <c r="K14" s="220"/>
      <c r="L14" s="220" t="s">
        <v>17</v>
      </c>
      <c r="M14" s="220"/>
      <c r="N14" s="101"/>
      <c r="O14" s="93"/>
      <c r="P14" s="175"/>
      <c r="Q14" s="176"/>
      <c r="R14" s="171"/>
      <c r="S14" s="222"/>
      <c r="T14" s="222"/>
      <c r="U14" s="222"/>
      <c r="V14" s="222"/>
      <c r="W14" s="222"/>
      <c r="X14" s="103"/>
      <c r="Y14" s="93"/>
      <c r="Z14" s="93"/>
      <c r="AA14" s="93"/>
      <c r="AB14" s="93"/>
      <c r="AC14" s="93"/>
      <c r="AD14" s="91"/>
      <c r="AE14" s="93"/>
      <c r="AF14" s="211"/>
      <c r="AG14" s="211"/>
    </row>
    <row r="15" spans="1:33" ht="12.6" hidden="1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101"/>
      <c r="O15" s="93"/>
      <c r="P15" s="104"/>
      <c r="Q15" s="104"/>
      <c r="R15" s="104"/>
      <c r="S15" s="223" t="s">
        <v>29</v>
      </c>
      <c r="T15" s="223"/>
      <c r="U15" s="223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1"/>
      <c r="AG15" s="211"/>
    </row>
    <row r="16" spans="1:33" ht="12.6" hidden="1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1"/>
      <c r="O16" s="93"/>
      <c r="P16" s="104"/>
      <c r="Q16" s="104"/>
      <c r="R16" s="104"/>
      <c r="S16" s="223" t="s">
        <v>30</v>
      </c>
      <c r="T16" s="223"/>
      <c r="U16" s="223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1"/>
      <c r="AG16" s="211"/>
    </row>
    <row r="17" spans="1:33" ht="12.6" hidden="1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01"/>
      <c r="O17" s="93"/>
      <c r="P17" s="104"/>
      <c r="Q17" s="104"/>
      <c r="R17" s="104"/>
      <c r="S17" s="223" t="s">
        <v>31</v>
      </c>
      <c r="T17" s="223"/>
      <c r="U17" s="223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1"/>
      <c r="AG17" s="211"/>
    </row>
    <row r="18" spans="1:33" ht="12.6" hidden="1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01"/>
      <c r="O18" s="93"/>
      <c r="P18" s="104"/>
      <c r="Q18" s="104"/>
      <c r="R18" s="104"/>
      <c r="S18" s="223" t="s">
        <v>32</v>
      </c>
      <c r="T18" s="223"/>
      <c r="U18" s="223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1"/>
      <c r="AG18" s="211"/>
    </row>
    <row r="19" spans="1:33" ht="12.6" hidden="1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101"/>
      <c r="O19" s="93"/>
      <c r="P19" s="104"/>
      <c r="Q19" s="104"/>
      <c r="R19" s="104"/>
      <c r="S19" s="223" t="s">
        <v>33</v>
      </c>
      <c r="T19" s="223"/>
      <c r="U19" s="223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1"/>
      <c r="AG19" s="211"/>
    </row>
    <row r="20" spans="1:33" ht="12.6" hidden="1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101"/>
      <c r="O20" s="93"/>
      <c r="P20" s="104"/>
      <c r="Q20" s="104"/>
      <c r="R20" s="104"/>
      <c r="S20" s="223" t="s">
        <v>34</v>
      </c>
      <c r="T20" s="223"/>
      <c r="U20" s="223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1"/>
      <c r="AG20" s="211"/>
    </row>
    <row r="21" spans="1:33" ht="12.6" hidden="1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101"/>
      <c r="O21" s="93"/>
      <c r="P21" s="104"/>
      <c r="Q21" s="104"/>
      <c r="R21" s="104"/>
      <c r="S21" s="223" t="s">
        <v>35</v>
      </c>
      <c r="T21" s="223"/>
      <c r="U21" s="223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1"/>
      <c r="AG21" s="211"/>
    </row>
    <row r="22" spans="1:33" ht="12.6" hidden="1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101"/>
      <c r="O22" s="93"/>
      <c r="P22" s="104"/>
      <c r="Q22" s="104"/>
      <c r="R22" s="104"/>
      <c r="S22" s="223" t="s">
        <v>36</v>
      </c>
      <c r="T22" s="223"/>
      <c r="U22" s="223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1"/>
      <c r="AG22" s="211"/>
    </row>
    <row r="23" spans="1:33" ht="12.6" hidden="1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101"/>
      <c r="O23" s="93"/>
      <c r="P23" s="104"/>
      <c r="Q23" s="104"/>
      <c r="R23" s="104"/>
      <c r="S23" s="223" t="s">
        <v>37</v>
      </c>
      <c r="T23" s="223"/>
      <c r="U23" s="223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1"/>
      <c r="AG23" s="211"/>
    </row>
    <row r="24" spans="1:33" ht="12.6" hidden="1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101"/>
      <c r="O24" s="93"/>
      <c r="P24" s="104"/>
      <c r="Q24" s="104"/>
      <c r="R24" s="104"/>
      <c r="S24" s="223" t="s">
        <v>38</v>
      </c>
      <c r="T24" s="223"/>
      <c r="U24" s="223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1"/>
      <c r="AG24" s="211"/>
    </row>
    <row r="25" spans="1:33" ht="12.6" hidden="1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1"/>
      <c r="O25" s="93"/>
      <c r="P25" s="104"/>
      <c r="Q25" s="104"/>
      <c r="R25" s="104"/>
      <c r="S25" s="223" t="s">
        <v>39</v>
      </c>
      <c r="T25" s="223"/>
      <c r="U25" s="223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1"/>
      <c r="AG25" s="211"/>
    </row>
    <row r="26" spans="1:33" ht="12.6" hidden="1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101"/>
      <c r="O26" s="93"/>
      <c r="P26" s="104"/>
      <c r="Q26" s="104"/>
      <c r="R26" s="104"/>
      <c r="S26" s="223" t="s">
        <v>40</v>
      </c>
      <c r="T26" s="223"/>
      <c r="U26" s="223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1"/>
      <c r="AG26" s="211"/>
    </row>
    <row r="27" spans="1:33" ht="72.7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1"/>
      <c r="AG27" s="211"/>
    </row>
    <row r="28" spans="1:33" ht="78" customHeight="1">
      <c r="A28" s="35" t="s">
        <v>14</v>
      </c>
      <c r="B28" s="220" t="s">
        <v>15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101"/>
      <c r="O28" s="101"/>
      <c r="P28" s="182" t="s">
        <v>18</v>
      </c>
      <c r="Q28" s="183"/>
      <c r="R28" s="13"/>
      <c r="S28" s="221" t="s">
        <v>54</v>
      </c>
      <c r="T28" s="221"/>
      <c r="U28" s="221"/>
      <c r="V28" s="221"/>
      <c r="W28" s="221"/>
      <c r="X28" s="221"/>
      <c r="Y28" s="221"/>
      <c r="Z28" s="221"/>
      <c r="AA28" s="221"/>
      <c r="AB28" s="221"/>
      <c r="AC28" s="93"/>
      <c r="AD28" s="91"/>
      <c r="AE28" s="91"/>
      <c r="AF28" s="214">
        <v>2066463</v>
      </c>
      <c r="AG28" s="214"/>
    </row>
    <row r="29" spans="1:33" ht="27.75" customHeight="1">
      <c r="A29" s="106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6"/>
      <c r="AG29" s="217"/>
    </row>
    <row r="30" spans="1:33" ht="23.25" customHeight="1">
      <c r="A30" s="106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102"/>
      <c r="O30" s="102"/>
      <c r="P30" s="178" t="s">
        <v>2</v>
      </c>
      <c r="Q30" s="36"/>
      <c r="R30" s="179"/>
      <c r="S30" s="179"/>
      <c r="T30" s="32"/>
      <c r="U30" s="32"/>
      <c r="V30" s="32"/>
      <c r="W30" s="231"/>
      <c r="X30" s="231"/>
      <c r="Y30" s="231"/>
      <c r="Z30" s="231"/>
      <c r="AA30" s="231"/>
      <c r="AB30" s="231"/>
      <c r="AC30" s="93"/>
      <c r="AD30" s="91"/>
      <c r="AE30" s="91"/>
      <c r="AF30" s="218"/>
      <c r="AG30" s="219"/>
    </row>
    <row r="31" spans="1:33" ht="25.5" customHeight="1">
      <c r="A31" s="106" t="s">
        <v>56</v>
      </c>
      <c r="B31" s="214"/>
      <c r="C31" s="214"/>
      <c r="D31" s="214">
        <v>44.86</v>
      </c>
      <c r="E31" s="214"/>
      <c r="F31" s="215">
        <f>'83,23 общая'!F31:G31</f>
        <v>69</v>
      </c>
      <c r="G31" s="215"/>
      <c r="H31" s="214"/>
      <c r="I31" s="214"/>
      <c r="J31" s="214"/>
      <c r="K31" s="214"/>
      <c r="L31" s="214"/>
      <c r="M31" s="214"/>
      <c r="N31" s="102"/>
      <c r="O31" s="102"/>
      <c r="P31" s="178" t="s">
        <v>19</v>
      </c>
      <c r="Q31" s="36"/>
      <c r="R31" s="179"/>
      <c r="S31" s="36"/>
      <c r="T31" s="36" t="s">
        <v>20</v>
      </c>
      <c r="U31" s="180"/>
      <c r="V31" s="232" t="s">
        <v>59</v>
      </c>
      <c r="W31" s="233"/>
      <c r="X31" s="233"/>
      <c r="Y31" s="233"/>
      <c r="Z31" s="233"/>
      <c r="AA31" s="233"/>
      <c r="AB31" s="233"/>
      <c r="AC31" s="93"/>
      <c r="AD31" s="103"/>
      <c r="AE31" s="103"/>
      <c r="AF31" s="102"/>
      <c r="AG31" s="102"/>
    </row>
    <row r="32" spans="1:33" ht="0.75" customHeight="1">
      <c r="A32" s="10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199"/>
      <c r="I33" s="199"/>
      <c r="J33" s="200">
        <f>AE80/F31</f>
        <v>38.278678900967634</v>
      </c>
      <c r="K33" s="200"/>
      <c r="L33" s="201"/>
      <c r="M33" s="201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02" t="s">
        <v>4</v>
      </c>
      <c r="B34" s="203"/>
      <c r="C34" s="203"/>
      <c r="D34" s="206" t="s">
        <v>11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7" t="s">
        <v>21</v>
      </c>
      <c r="AG34" s="208"/>
    </row>
    <row r="35" spans="1:33" ht="24" customHeight="1">
      <c r="A35" s="204"/>
      <c r="B35" s="205"/>
      <c r="C35" s="205"/>
      <c r="D35" s="211" t="s">
        <v>44</v>
      </c>
      <c r="E35" s="211"/>
      <c r="F35" s="211"/>
      <c r="G35" s="211"/>
      <c r="H35" s="211"/>
      <c r="I35" s="211" t="s">
        <v>45</v>
      </c>
      <c r="J35" s="211"/>
      <c r="K35" s="211"/>
      <c r="L35" s="211"/>
      <c r="M35" s="211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09"/>
      <c r="AG35" s="210"/>
    </row>
    <row r="36" spans="1:33" s="2" customFormat="1" ht="18.75" customHeight="1">
      <c r="A36" s="212" t="s">
        <v>12</v>
      </c>
      <c r="B36" s="213"/>
      <c r="C36" s="213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09"/>
      <c r="AG36" s="210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66</v>
      </c>
      <c r="E37" s="43" t="s">
        <v>67</v>
      </c>
      <c r="F37" s="43" t="s">
        <v>61</v>
      </c>
      <c r="G37" s="44" t="s">
        <v>68</v>
      </c>
      <c r="H37" s="44" t="s">
        <v>69</v>
      </c>
      <c r="I37" s="44" t="s">
        <v>73</v>
      </c>
      <c r="J37" s="114"/>
      <c r="K37" s="114"/>
      <c r="L37" s="115"/>
      <c r="M37" s="115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6"/>
      <c r="AE37" s="113"/>
      <c r="AF37" s="117" t="s">
        <v>25</v>
      </c>
      <c r="AG37" s="118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19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63</v>
      </c>
      <c r="H39" s="56" t="s">
        <v>72</v>
      </c>
      <c r="I39" s="56" t="s">
        <v>74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0"/>
      <c r="AF39" s="121"/>
      <c r="AG39" s="122"/>
    </row>
    <row r="40" spans="1:33" ht="30.75" customHeight="1" thickBot="1">
      <c r="A40" s="147" t="str">
        <f>'83,23 общая'!A40</f>
        <v>биточки</v>
      </c>
      <c r="B40" s="123"/>
      <c r="C40" s="124" t="s">
        <v>48</v>
      </c>
      <c r="D40" s="125">
        <v>4.1000000000000002E-2</v>
      </c>
      <c r="E40" s="126"/>
      <c r="F40" s="126"/>
      <c r="G40" s="126"/>
      <c r="H40" s="126"/>
      <c r="I40" s="126"/>
      <c r="J40" s="127"/>
      <c r="K40" s="127"/>
      <c r="L40" s="127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8">
        <f>'83,23 общая'!AD40</f>
        <v>350</v>
      </c>
      <c r="AE40" s="129">
        <f>AF40*AD40</f>
        <v>980.95878889823393</v>
      </c>
      <c r="AF40" s="130">
        <f>'83,23 общая'!AF40/83.23*44.86</f>
        <v>2.8027393968520968</v>
      </c>
      <c r="AG40" s="131">
        <f>AF40*L33</f>
        <v>0</v>
      </c>
    </row>
    <row r="41" spans="1:33" ht="30" customHeight="1" thickBot="1">
      <c r="A41" s="147" t="str">
        <f>'83,23 общая'!A41</f>
        <v>картофель</v>
      </c>
      <c r="B41" s="111"/>
      <c r="C41" s="124" t="s">
        <v>48</v>
      </c>
      <c r="D41" s="125"/>
      <c r="E41" s="126">
        <v>0.124</v>
      </c>
      <c r="F41" s="126"/>
      <c r="G41" s="126"/>
      <c r="H41" s="126"/>
      <c r="I41" s="126"/>
      <c r="J41" s="127"/>
      <c r="K41" s="127"/>
      <c r="L41" s="127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8">
        <f>'83,23 общая'!AD41</f>
        <v>38</v>
      </c>
      <c r="AE41" s="129">
        <f t="shared" ref="AE41:AE72" si="0">AF41*AD41</f>
        <v>325.65675838039169</v>
      </c>
      <c r="AF41" s="130">
        <f>'83,23 общая'!AF41/83.23*44.86</f>
        <v>8.5699146942208344</v>
      </c>
      <c r="AG41" s="131">
        <f>AF41*L33</f>
        <v>0</v>
      </c>
    </row>
    <row r="42" spans="1:33" ht="30" customHeight="1" thickBot="1">
      <c r="A42" s="147" t="str">
        <f>'83,23 общая'!A42</f>
        <v>масло сливочное</v>
      </c>
      <c r="B42" s="111"/>
      <c r="C42" s="124" t="s">
        <v>48</v>
      </c>
      <c r="D42" s="125"/>
      <c r="E42" s="126">
        <v>5.0000000000000001E-3</v>
      </c>
      <c r="F42" s="126"/>
      <c r="G42" s="126"/>
      <c r="H42" s="126"/>
      <c r="I42" s="126"/>
      <c r="J42" s="127"/>
      <c r="K42" s="127"/>
      <c r="L42" s="127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8">
        <f>'83,23 общая'!AD42</f>
        <v>450</v>
      </c>
      <c r="AE42" s="129">
        <f t="shared" si="0"/>
        <v>167.35588129280305</v>
      </c>
      <c r="AF42" s="130">
        <f>'83,23 общая'!AF42/83.23*44.86</f>
        <v>0.3719019584284512</v>
      </c>
      <c r="AG42" s="131">
        <f>AF42*L33</f>
        <v>0</v>
      </c>
    </row>
    <row r="43" spans="1:33" ht="30.75" customHeight="1" thickBot="1">
      <c r="A43" s="147" t="str">
        <f>'83,23 общая'!A43</f>
        <v>соль</v>
      </c>
      <c r="B43" s="111"/>
      <c r="C43" s="124" t="s">
        <v>48</v>
      </c>
      <c r="D43" s="125"/>
      <c r="E43" s="126">
        <v>3.0000000000000001E-3</v>
      </c>
      <c r="F43" s="126"/>
      <c r="G43" s="126"/>
      <c r="H43" s="126"/>
      <c r="I43" s="126"/>
      <c r="J43" s="127"/>
      <c r="K43" s="127"/>
      <c r="L43" s="127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8">
        <f>'83,23 общая'!AD43</f>
        <v>25</v>
      </c>
      <c r="AE43" s="129">
        <f t="shared" si="0"/>
        <v>4.6487744803556401</v>
      </c>
      <c r="AF43" s="130">
        <f>'83,23 общая'!AF43/83.23*44.86</f>
        <v>0.1859509792142256</v>
      </c>
      <c r="AG43" s="131">
        <f>AF43*L33</f>
        <v>0</v>
      </c>
    </row>
    <row r="44" spans="1:33" ht="30.75" customHeight="1" thickBot="1">
      <c r="A44" s="147" t="str">
        <f>'83,23 общая'!A44</f>
        <v>хлеб</v>
      </c>
      <c r="B44" s="111"/>
      <c r="C44" s="124" t="s">
        <v>48</v>
      </c>
      <c r="D44" s="125"/>
      <c r="E44" s="126"/>
      <c r="F44" s="126">
        <v>2.7E-2</v>
      </c>
      <c r="G44" s="126"/>
      <c r="H44" s="126"/>
      <c r="I44" s="126"/>
      <c r="J44" s="127"/>
      <c r="K44" s="127"/>
      <c r="L44" s="127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8">
        <f>'83,23 общая'!AD44</f>
        <v>54</v>
      </c>
      <c r="AE44" s="129">
        <f t="shared" si="0"/>
        <v>100.41352877568184</v>
      </c>
      <c r="AF44" s="130">
        <f>'83,23 общая'!AF44/83.23*44.86</f>
        <v>1.8595097921422563</v>
      </c>
      <c r="AG44" s="131">
        <f>AF44*L33</f>
        <v>0</v>
      </c>
    </row>
    <row r="45" spans="1:33" ht="30.75" customHeight="1" thickBot="1">
      <c r="A45" s="147" t="str">
        <f>'83,23 общая'!A45</f>
        <v>кисель</v>
      </c>
      <c r="B45" s="111"/>
      <c r="C45" s="124" t="s">
        <v>48</v>
      </c>
      <c r="D45" s="125"/>
      <c r="E45" s="126"/>
      <c r="F45" s="126"/>
      <c r="G45" s="126">
        <v>1.0999999999999999E-2</v>
      </c>
      <c r="H45" s="126"/>
      <c r="I45" s="126"/>
      <c r="J45" s="127"/>
      <c r="K45" s="127"/>
      <c r="L45" s="127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8">
        <f>'83,23 общая'!AD45</f>
        <v>110</v>
      </c>
      <c r="AE45" s="129">
        <f t="shared" si="0"/>
        <v>83.004205214465912</v>
      </c>
      <c r="AF45" s="130">
        <f>'83,23 общая'!AF45/83.23*44.86</f>
        <v>0.75458368376787199</v>
      </c>
      <c r="AG45" s="131">
        <f>AF45*L33</f>
        <v>0</v>
      </c>
    </row>
    <row r="46" spans="1:33" ht="30.75" customHeight="1" thickBot="1">
      <c r="A46" s="147" t="str">
        <f>'83,23 общая'!A46</f>
        <v>сахар</v>
      </c>
      <c r="B46" s="111"/>
      <c r="C46" s="124" t="s">
        <v>48</v>
      </c>
      <c r="D46" s="125"/>
      <c r="E46" s="126"/>
      <c r="F46" s="126"/>
      <c r="G46" s="126">
        <v>1.0999999999999999E-2</v>
      </c>
      <c r="H46" s="126"/>
      <c r="I46" s="126"/>
      <c r="J46" s="127"/>
      <c r="K46" s="127"/>
      <c r="L46" s="127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8">
        <f>'83,23 общая'!AD46</f>
        <v>110</v>
      </c>
      <c r="AE46" s="129">
        <f t="shared" si="0"/>
        <v>83.004205214465912</v>
      </c>
      <c r="AF46" s="130">
        <f>'83,23 общая'!AF46/83.23*44.86</f>
        <v>0.75458368376787199</v>
      </c>
      <c r="AG46" s="131">
        <f>AF46*L33</f>
        <v>0</v>
      </c>
    </row>
    <row r="47" spans="1:33" ht="30.75" customHeight="1" thickBot="1">
      <c r="A47" s="147" t="str">
        <f>'83,23 общая'!A47</f>
        <v>яблоко</v>
      </c>
      <c r="B47" s="111"/>
      <c r="C47" s="124" t="s">
        <v>48</v>
      </c>
      <c r="D47" s="125"/>
      <c r="E47" s="126"/>
      <c r="F47" s="126"/>
      <c r="G47" s="126"/>
      <c r="H47" s="126">
        <v>7.0000000000000007E-2</v>
      </c>
      <c r="I47" s="126"/>
      <c r="J47" s="127"/>
      <c r="K47" s="127"/>
      <c r="L47" s="127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8">
        <f>'83,23 общая'!AD47</f>
        <v>120</v>
      </c>
      <c r="AE47" s="129">
        <f t="shared" si="0"/>
        <v>579.39091193079423</v>
      </c>
      <c r="AF47" s="130">
        <f>'83,23 общая'!AF47/83.23*44.86</f>
        <v>4.828257599423285</v>
      </c>
      <c r="AG47" s="131">
        <f>AF47*L33</f>
        <v>0</v>
      </c>
    </row>
    <row r="48" spans="1:33" ht="30" customHeight="1" thickBot="1">
      <c r="A48" s="147" t="str">
        <f>'83,23 общая'!A48</f>
        <v>печенье</v>
      </c>
      <c r="B48" s="111"/>
      <c r="C48" s="124" t="s">
        <v>48</v>
      </c>
      <c r="D48" s="125"/>
      <c r="E48" s="126"/>
      <c r="F48" s="126"/>
      <c r="G48" s="126"/>
      <c r="H48" s="126"/>
      <c r="I48" s="126">
        <v>1.9E-2</v>
      </c>
      <c r="J48" s="127"/>
      <c r="K48" s="127"/>
      <c r="L48" s="127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8">
        <f>'83,23 общая'!AD48</f>
        <v>240</v>
      </c>
      <c r="AE48" s="129">
        <f t="shared" si="0"/>
        <v>316.79578997957464</v>
      </c>
      <c r="AF48" s="130">
        <f>'83,23 общая'!AF48/83.23*44.86</f>
        <v>1.3199824582482276</v>
      </c>
      <c r="AG48" s="131">
        <f>AF48*L33</f>
        <v>0</v>
      </c>
    </row>
    <row r="49" spans="1:33" ht="30.75" customHeight="1" thickBot="1">
      <c r="A49" s="147">
        <f>'83,23 общая'!A49</f>
        <v>0</v>
      </c>
      <c r="B49" s="111"/>
      <c r="C49" s="124" t="s">
        <v>48</v>
      </c>
      <c r="D49" s="125"/>
      <c r="E49" s="126"/>
      <c r="F49" s="126"/>
      <c r="G49" s="126"/>
      <c r="H49" s="126"/>
      <c r="I49" s="126"/>
      <c r="J49" s="127"/>
      <c r="K49" s="127"/>
      <c r="L49" s="127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8">
        <f>'83,23 общая'!AD49</f>
        <v>0</v>
      </c>
      <c r="AE49" s="129">
        <f t="shared" si="0"/>
        <v>0</v>
      </c>
      <c r="AF49" s="130">
        <f>'83,23 общая'!AF49/83.23*44.86</f>
        <v>0</v>
      </c>
      <c r="AG49" s="131">
        <f>AF49*L33</f>
        <v>0</v>
      </c>
    </row>
    <row r="50" spans="1:33" ht="30" customHeight="1" thickBot="1">
      <c r="A50" s="147">
        <f>'83,23 общая'!A50</f>
        <v>0</v>
      </c>
      <c r="B50" s="111"/>
      <c r="C50" s="124" t="s">
        <v>48</v>
      </c>
      <c r="D50" s="125"/>
      <c r="E50" s="126"/>
      <c r="F50" s="126"/>
      <c r="G50" s="126"/>
      <c r="H50" s="126"/>
      <c r="I50" s="126"/>
      <c r="J50" s="127"/>
      <c r="K50" s="127"/>
      <c r="L50" s="127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8">
        <f>'83,23 общая'!AD50</f>
        <v>0</v>
      </c>
      <c r="AE50" s="129">
        <f t="shared" si="0"/>
        <v>0</v>
      </c>
      <c r="AF50" s="130">
        <f>'83,23 общая'!AF50/83.23*44.86</f>
        <v>0</v>
      </c>
      <c r="AG50" s="131">
        <f>AF50*L33</f>
        <v>0</v>
      </c>
    </row>
    <row r="51" spans="1:33" ht="30" customHeight="1" thickBot="1">
      <c r="A51" s="147">
        <f>'83,23 общая'!A51</f>
        <v>0</v>
      </c>
      <c r="B51" s="111"/>
      <c r="C51" s="124" t="s">
        <v>48</v>
      </c>
      <c r="D51" s="125"/>
      <c r="E51" s="126"/>
      <c r="F51" s="126"/>
      <c r="G51" s="126"/>
      <c r="H51" s="126"/>
      <c r="I51" s="126"/>
      <c r="J51" s="127"/>
      <c r="K51" s="127"/>
      <c r="L51" s="127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8">
        <f>'83,23 общая'!AD51</f>
        <v>0</v>
      </c>
      <c r="AE51" s="129">
        <f t="shared" si="0"/>
        <v>0</v>
      </c>
      <c r="AF51" s="130">
        <f>'83,23 общая'!AF51/83.23*44.86</f>
        <v>0</v>
      </c>
      <c r="AG51" s="131"/>
    </row>
    <row r="52" spans="1:33" ht="30" customHeight="1" thickBot="1">
      <c r="A52" s="147">
        <f>'83,23 общая'!A52</f>
        <v>0</v>
      </c>
      <c r="B52" s="111"/>
      <c r="C52" s="124" t="s">
        <v>48</v>
      </c>
      <c r="D52" s="125"/>
      <c r="E52" s="126"/>
      <c r="F52" s="126"/>
      <c r="G52" s="126"/>
      <c r="H52" s="126"/>
      <c r="I52" s="126"/>
      <c r="J52" s="127"/>
      <c r="K52" s="127"/>
      <c r="L52" s="127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8">
        <f>'83,23 общая'!AD52</f>
        <v>0</v>
      </c>
      <c r="AE52" s="129">
        <f t="shared" si="0"/>
        <v>0</v>
      </c>
      <c r="AF52" s="130">
        <f>'83,23 общая'!AF52/83.23*44.86</f>
        <v>0</v>
      </c>
      <c r="AG52" s="131"/>
    </row>
    <row r="53" spans="1:33" ht="30" customHeight="1" thickBot="1">
      <c r="A53" s="147">
        <f>'83,23 общая'!A53</f>
        <v>0</v>
      </c>
      <c r="B53" s="111"/>
      <c r="C53" s="124" t="s">
        <v>48</v>
      </c>
      <c r="D53" s="125"/>
      <c r="E53" s="126"/>
      <c r="F53" s="126"/>
      <c r="G53" s="126"/>
      <c r="H53" s="126"/>
      <c r="I53" s="126"/>
      <c r="J53" s="127"/>
      <c r="K53" s="127"/>
      <c r="L53" s="127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8">
        <f>'83,23 общая'!AD53</f>
        <v>0</v>
      </c>
      <c r="AE53" s="129">
        <f t="shared" si="0"/>
        <v>0</v>
      </c>
      <c r="AF53" s="130">
        <f>'83,23 общая'!AF53/83.23*44.86</f>
        <v>0</v>
      </c>
      <c r="AG53" s="131"/>
    </row>
    <row r="54" spans="1:33" ht="29.25" customHeight="1" thickBot="1">
      <c r="A54" s="147">
        <f>'83,23 общая'!A54</f>
        <v>0</v>
      </c>
      <c r="B54" s="111"/>
      <c r="C54" s="124" t="s">
        <v>48</v>
      </c>
      <c r="D54" s="125"/>
      <c r="E54" s="126"/>
      <c r="F54" s="126"/>
      <c r="G54" s="126"/>
      <c r="H54" s="126"/>
      <c r="I54" s="126"/>
      <c r="J54" s="127"/>
      <c r="K54" s="127"/>
      <c r="L54" s="127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8">
        <f>'83,23 общая'!AD54</f>
        <v>0</v>
      </c>
      <c r="AE54" s="129">
        <f t="shared" si="0"/>
        <v>0</v>
      </c>
      <c r="AF54" s="130">
        <f>'83,23 общая'!AF54/83.23*44.86</f>
        <v>0</v>
      </c>
      <c r="AG54" s="131">
        <f>AF54*L33</f>
        <v>0</v>
      </c>
    </row>
    <row r="55" spans="1:33" ht="29.25" customHeight="1" thickBot="1">
      <c r="A55" s="147">
        <f>'83,23 общая'!A55</f>
        <v>0</v>
      </c>
      <c r="B55" s="111"/>
      <c r="C55" s="124" t="s">
        <v>48</v>
      </c>
      <c r="D55" s="125"/>
      <c r="E55" s="126"/>
      <c r="F55" s="126"/>
      <c r="G55" s="126"/>
      <c r="H55" s="126"/>
      <c r="I55" s="126"/>
      <c r="J55" s="127"/>
      <c r="K55" s="127"/>
      <c r="L55" s="127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8">
        <f>'83,23 общая'!AD55</f>
        <v>0</v>
      </c>
      <c r="AE55" s="129">
        <f t="shared" si="0"/>
        <v>0</v>
      </c>
      <c r="AF55" s="130">
        <f>'83,23 общая'!AF55/83.23*44.86</f>
        <v>0</v>
      </c>
      <c r="AG55" s="131"/>
    </row>
    <row r="56" spans="1:33" ht="29.25" customHeight="1" thickBot="1">
      <c r="A56" s="147">
        <f>'83,23 общая'!A56</f>
        <v>0</v>
      </c>
      <c r="B56" s="111"/>
      <c r="C56" s="124" t="s">
        <v>48</v>
      </c>
      <c r="D56" s="125"/>
      <c r="E56" s="126"/>
      <c r="F56" s="126"/>
      <c r="G56" s="126"/>
      <c r="H56" s="126"/>
      <c r="I56" s="126"/>
      <c r="J56" s="127"/>
      <c r="K56" s="127"/>
      <c r="L56" s="127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8">
        <f>'83,23 общая'!AD56</f>
        <v>0</v>
      </c>
      <c r="AE56" s="129">
        <f t="shared" si="0"/>
        <v>0</v>
      </c>
      <c r="AF56" s="130">
        <f>'83,23 общая'!AF56/83.23*44.86</f>
        <v>0</v>
      </c>
      <c r="AG56" s="131"/>
    </row>
    <row r="57" spans="1:33" ht="29.25" customHeight="1" thickBot="1">
      <c r="A57" s="147">
        <f>'83,23 общая'!A57</f>
        <v>0</v>
      </c>
      <c r="B57" s="111"/>
      <c r="C57" s="124" t="s">
        <v>48</v>
      </c>
      <c r="D57" s="125"/>
      <c r="E57" s="126"/>
      <c r="F57" s="126"/>
      <c r="G57" s="126"/>
      <c r="H57" s="126"/>
      <c r="I57" s="126"/>
      <c r="J57" s="127"/>
      <c r="K57" s="127"/>
      <c r="L57" s="127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8">
        <f>'83,23 общая'!AD57</f>
        <v>0</v>
      </c>
      <c r="AE57" s="129">
        <f t="shared" si="0"/>
        <v>0</v>
      </c>
      <c r="AF57" s="130">
        <f>'83,23 общая'!AF57/83.23*44.86</f>
        <v>0</v>
      </c>
      <c r="AG57" s="131"/>
    </row>
    <row r="58" spans="1:33" ht="29.25" customHeight="1" thickBot="1">
      <c r="A58" s="147">
        <f>'83,23 общая'!A58</f>
        <v>0</v>
      </c>
      <c r="B58" s="111"/>
      <c r="C58" s="124" t="s">
        <v>48</v>
      </c>
      <c r="D58" s="125"/>
      <c r="E58" s="126"/>
      <c r="F58" s="126"/>
      <c r="G58" s="126"/>
      <c r="H58" s="126"/>
      <c r="I58" s="126"/>
      <c r="J58" s="127"/>
      <c r="K58" s="127"/>
      <c r="L58" s="127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8">
        <f>'83,23 общая'!AD58</f>
        <v>0</v>
      </c>
      <c r="AE58" s="129">
        <f t="shared" si="0"/>
        <v>0</v>
      </c>
      <c r="AF58" s="130">
        <f>'83,23 общая'!AF58/83.23*44.86</f>
        <v>0</v>
      </c>
      <c r="AG58" s="131"/>
    </row>
    <row r="59" spans="1:33" ht="29.25" customHeight="1" thickBot="1">
      <c r="A59" s="147">
        <f>'83,23 общая'!A59</f>
        <v>0</v>
      </c>
      <c r="B59" s="111"/>
      <c r="C59" s="124" t="s">
        <v>48</v>
      </c>
      <c r="D59" s="125"/>
      <c r="E59" s="126"/>
      <c r="F59" s="126"/>
      <c r="G59" s="126"/>
      <c r="H59" s="126"/>
      <c r="I59" s="126"/>
      <c r="J59" s="127"/>
      <c r="K59" s="127"/>
      <c r="L59" s="127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8">
        <f>'83,23 общая'!AD59</f>
        <v>0</v>
      </c>
      <c r="AE59" s="129">
        <f t="shared" si="0"/>
        <v>0</v>
      </c>
      <c r="AF59" s="130">
        <f>'83,23 общая'!AF59/83.23*44.86</f>
        <v>0</v>
      </c>
      <c r="AG59" s="131"/>
    </row>
    <row r="60" spans="1:33" ht="29.25" customHeight="1" thickBot="1">
      <c r="A60" s="147">
        <f>'83,23 общая'!A60</f>
        <v>0</v>
      </c>
      <c r="B60" s="111"/>
      <c r="C60" s="124" t="s">
        <v>48</v>
      </c>
      <c r="D60" s="125"/>
      <c r="E60" s="126"/>
      <c r="F60" s="126"/>
      <c r="G60" s="126"/>
      <c r="H60" s="126"/>
      <c r="I60" s="126"/>
      <c r="J60" s="127"/>
      <c r="K60" s="127"/>
      <c r="L60" s="127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8">
        <f>'83,23 общая'!AD60</f>
        <v>0</v>
      </c>
      <c r="AE60" s="129">
        <f t="shared" si="0"/>
        <v>0</v>
      </c>
      <c r="AF60" s="130">
        <f>'83,23 общая'!AF60/83.23*44.86</f>
        <v>0</v>
      </c>
      <c r="AG60" s="131"/>
    </row>
    <row r="61" spans="1:33" ht="29.25" customHeight="1" thickBot="1">
      <c r="A61" s="147">
        <f>'83,23 общая'!A61</f>
        <v>0</v>
      </c>
      <c r="B61" s="111"/>
      <c r="C61" s="124" t="s">
        <v>48</v>
      </c>
      <c r="D61" s="125"/>
      <c r="E61" s="126"/>
      <c r="F61" s="126"/>
      <c r="G61" s="126"/>
      <c r="H61" s="126"/>
      <c r="I61" s="126"/>
      <c r="J61" s="127"/>
      <c r="K61" s="127"/>
      <c r="L61" s="127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8">
        <f>'83,23 общая'!AD61</f>
        <v>0</v>
      </c>
      <c r="AE61" s="129">
        <f t="shared" si="0"/>
        <v>0</v>
      </c>
      <c r="AF61" s="130">
        <f>'83,23 общая'!AF61/83.23*44.86</f>
        <v>0</v>
      </c>
      <c r="AG61" s="131"/>
    </row>
    <row r="62" spans="1:33" ht="29.25" customHeight="1" thickBot="1">
      <c r="A62" s="147">
        <f>'83,23 общая'!A62</f>
        <v>0</v>
      </c>
      <c r="B62" s="111"/>
      <c r="C62" s="124" t="s">
        <v>48</v>
      </c>
      <c r="D62" s="125"/>
      <c r="E62" s="126"/>
      <c r="F62" s="126"/>
      <c r="G62" s="126"/>
      <c r="H62" s="126"/>
      <c r="I62" s="126"/>
      <c r="J62" s="127"/>
      <c r="K62" s="127"/>
      <c r="L62" s="127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8">
        <f>'83,23 общая'!AD62</f>
        <v>0</v>
      </c>
      <c r="AE62" s="129">
        <f t="shared" si="0"/>
        <v>0</v>
      </c>
      <c r="AF62" s="130">
        <f>'83,23 общая'!AF62/83.23*44.86</f>
        <v>0</v>
      </c>
      <c r="AG62" s="131"/>
    </row>
    <row r="63" spans="1:33" ht="25.5" customHeight="1" thickBot="1">
      <c r="A63" s="147">
        <f>'83,23 общая'!A63</f>
        <v>0</v>
      </c>
      <c r="B63" s="111"/>
      <c r="C63" s="124" t="s">
        <v>48</v>
      </c>
      <c r="D63" s="125"/>
      <c r="E63" s="126"/>
      <c r="F63" s="126"/>
      <c r="G63" s="126"/>
      <c r="H63" s="126"/>
      <c r="I63" s="126"/>
      <c r="J63" s="127"/>
      <c r="K63" s="127"/>
      <c r="L63" s="127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8">
        <f>'83,23 общая'!AD63</f>
        <v>0</v>
      </c>
      <c r="AE63" s="129">
        <f t="shared" si="0"/>
        <v>0</v>
      </c>
      <c r="AF63" s="130">
        <f>'83,23 общая'!AF63/83.23*44.86</f>
        <v>0</v>
      </c>
      <c r="AG63" s="131"/>
    </row>
    <row r="64" spans="1:33" ht="22.5" customHeight="1" thickBot="1">
      <c r="A64" s="147">
        <f>'83,23 общая'!A64</f>
        <v>0</v>
      </c>
      <c r="B64" s="111"/>
      <c r="C64" s="124" t="s">
        <v>48</v>
      </c>
      <c r="D64" s="125"/>
      <c r="E64" s="126"/>
      <c r="F64" s="126"/>
      <c r="G64" s="126"/>
      <c r="H64" s="126"/>
      <c r="I64" s="126"/>
      <c r="J64" s="127"/>
      <c r="K64" s="127"/>
      <c r="L64" s="127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8">
        <f>'83,23 общая'!AD64</f>
        <v>0</v>
      </c>
      <c r="AE64" s="129">
        <f t="shared" si="0"/>
        <v>0</v>
      </c>
      <c r="AF64" s="130">
        <f>'83,23 общая'!AF64/83.23*44.86</f>
        <v>0</v>
      </c>
      <c r="AG64" s="131">
        <f>AF64*L33</f>
        <v>0</v>
      </c>
    </row>
    <row r="65" spans="1:33" ht="25.5" customHeight="1" thickBot="1">
      <c r="A65" s="147">
        <f>'83,23 общая'!A65</f>
        <v>0</v>
      </c>
      <c r="B65" s="111"/>
      <c r="C65" s="124" t="s">
        <v>48</v>
      </c>
      <c r="D65" s="125"/>
      <c r="E65" s="126"/>
      <c r="F65" s="126"/>
      <c r="G65" s="126"/>
      <c r="H65" s="126"/>
      <c r="I65" s="126"/>
      <c r="J65" s="127"/>
      <c r="K65" s="127"/>
      <c r="L65" s="127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8">
        <f>'83,23 общая'!AD65</f>
        <v>0</v>
      </c>
      <c r="AE65" s="129">
        <f t="shared" si="0"/>
        <v>0</v>
      </c>
      <c r="AF65" s="130">
        <f>'83,23 общая'!AF65/83.23*44.86</f>
        <v>0</v>
      </c>
      <c r="AG65" s="131">
        <f>AF65*L35</f>
        <v>0</v>
      </c>
    </row>
    <row r="66" spans="1:33" ht="22.5" customHeight="1" thickBot="1">
      <c r="A66" s="147">
        <f>'83,23 общая'!A66</f>
        <v>0</v>
      </c>
      <c r="B66" s="111"/>
      <c r="C66" s="124" t="s">
        <v>48</v>
      </c>
      <c r="D66" s="125"/>
      <c r="E66" s="126"/>
      <c r="F66" s="126"/>
      <c r="G66" s="126"/>
      <c r="H66" s="126"/>
      <c r="I66" s="126"/>
      <c r="J66" s="127"/>
      <c r="K66" s="127"/>
      <c r="L66" s="127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8">
        <f>'83,23 общая'!AD66</f>
        <v>0</v>
      </c>
      <c r="AE66" s="129">
        <f t="shared" si="0"/>
        <v>0</v>
      </c>
      <c r="AF66" s="130">
        <f>'83,23 общая'!AF66/83.23*44.86</f>
        <v>0</v>
      </c>
      <c r="AG66" s="131">
        <f>AF66*L33</f>
        <v>0</v>
      </c>
    </row>
    <row r="67" spans="1:33" ht="22.5" customHeight="1" thickBot="1">
      <c r="A67" s="147">
        <f>'83,23 общая'!A67</f>
        <v>0</v>
      </c>
      <c r="B67" s="111"/>
      <c r="C67" s="124" t="s">
        <v>48</v>
      </c>
      <c r="D67" s="125"/>
      <c r="E67" s="126"/>
      <c r="F67" s="126"/>
      <c r="G67" s="126"/>
      <c r="H67" s="126"/>
      <c r="I67" s="126"/>
      <c r="J67" s="127"/>
      <c r="K67" s="127"/>
      <c r="L67" s="127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8">
        <f>'83,23 общая'!AD67</f>
        <v>0</v>
      </c>
      <c r="AE67" s="129">
        <f t="shared" si="0"/>
        <v>0</v>
      </c>
      <c r="AF67" s="130">
        <f>'83,23 общая'!AF67/83.23*44.86</f>
        <v>0</v>
      </c>
      <c r="AG67" s="131">
        <f>AF67*L33</f>
        <v>0</v>
      </c>
    </row>
    <row r="68" spans="1:33" ht="22.5" customHeight="1" thickBot="1">
      <c r="A68" s="147">
        <f>'83,23 общая'!A68</f>
        <v>0</v>
      </c>
      <c r="B68" s="111"/>
      <c r="C68" s="124" t="s">
        <v>48</v>
      </c>
      <c r="D68" s="125"/>
      <c r="E68" s="126"/>
      <c r="F68" s="126"/>
      <c r="G68" s="126"/>
      <c r="H68" s="126"/>
      <c r="I68" s="126"/>
      <c r="J68" s="127"/>
      <c r="K68" s="127"/>
      <c r="L68" s="127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8">
        <f>'83,23 общая'!AD68</f>
        <v>0</v>
      </c>
      <c r="AE68" s="129">
        <f t="shared" si="0"/>
        <v>0</v>
      </c>
      <c r="AF68" s="130">
        <f>'83,23 общая'!AF68/83.23*44.86</f>
        <v>0</v>
      </c>
      <c r="AG68" s="131">
        <f>AF68*L33</f>
        <v>0</v>
      </c>
    </row>
    <row r="69" spans="1:33" ht="22.5" customHeight="1" thickBot="1">
      <c r="A69" s="147">
        <f>'83,23 общая'!A69</f>
        <v>0</v>
      </c>
      <c r="B69" s="111"/>
      <c r="C69" s="124" t="s">
        <v>48</v>
      </c>
      <c r="D69" s="125"/>
      <c r="E69" s="126"/>
      <c r="F69" s="126"/>
      <c r="G69" s="126"/>
      <c r="H69" s="126"/>
      <c r="I69" s="126"/>
      <c r="J69" s="127"/>
      <c r="K69" s="127"/>
      <c r="L69" s="127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8">
        <f>'83,23 общая'!AD69</f>
        <v>0</v>
      </c>
      <c r="AE69" s="129">
        <f t="shared" si="0"/>
        <v>0</v>
      </c>
      <c r="AF69" s="130">
        <f>'83,23 общая'!AF69/83.23*44.86</f>
        <v>0</v>
      </c>
      <c r="AG69" s="131">
        <f>AF69*L33</f>
        <v>0</v>
      </c>
    </row>
    <row r="70" spans="1:33" ht="22.5" customHeight="1" thickBot="1">
      <c r="A70" s="147">
        <f>'83,23 общая'!A70</f>
        <v>0</v>
      </c>
      <c r="B70" s="111"/>
      <c r="C70" s="124" t="s">
        <v>48</v>
      </c>
      <c r="D70" s="125"/>
      <c r="E70" s="126"/>
      <c r="F70" s="126"/>
      <c r="G70" s="126"/>
      <c r="H70" s="126"/>
      <c r="I70" s="126"/>
      <c r="J70" s="127"/>
      <c r="K70" s="127"/>
      <c r="L70" s="127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8">
        <f>'83,23 общая'!AD70</f>
        <v>0</v>
      </c>
      <c r="AE70" s="129">
        <f t="shared" si="0"/>
        <v>0</v>
      </c>
      <c r="AF70" s="130">
        <f>'83,23 общая'!AF70/83.23*44.86</f>
        <v>0</v>
      </c>
      <c r="AG70" s="131">
        <f>AF70*L33</f>
        <v>0</v>
      </c>
    </row>
    <row r="71" spans="1:33" ht="22.5" customHeight="1" thickBot="1">
      <c r="A71" s="147">
        <f>'83,23 общая'!A71</f>
        <v>0</v>
      </c>
      <c r="B71" s="111"/>
      <c r="C71" s="124" t="s">
        <v>41</v>
      </c>
      <c r="D71" s="125"/>
      <c r="E71" s="126"/>
      <c r="F71" s="126"/>
      <c r="G71" s="126"/>
      <c r="H71" s="126"/>
      <c r="I71" s="126"/>
      <c r="J71" s="127"/>
      <c r="K71" s="127"/>
      <c r="L71" s="127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8">
        <f>'83,23 общая'!AD71</f>
        <v>0</v>
      </c>
      <c r="AE71" s="129">
        <f t="shared" si="0"/>
        <v>0</v>
      </c>
      <c r="AF71" s="130">
        <f>'83,23 общая'!AF71/83.23*44.86</f>
        <v>0</v>
      </c>
      <c r="AG71" s="131">
        <f>AF71*L33</f>
        <v>0</v>
      </c>
    </row>
    <row r="72" spans="1:33" ht="22.5" customHeight="1" thickBot="1">
      <c r="A72" s="147">
        <f>'83,23 общая'!A72</f>
        <v>0</v>
      </c>
      <c r="B72" s="111"/>
      <c r="C72" s="124" t="s">
        <v>41</v>
      </c>
      <c r="D72" s="125"/>
      <c r="E72" s="126"/>
      <c r="F72" s="126"/>
      <c r="G72" s="126"/>
      <c r="H72" s="126"/>
      <c r="I72" s="126"/>
      <c r="J72" s="127"/>
      <c r="K72" s="127"/>
      <c r="L72" s="127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8">
        <f>'83,23 общая'!AD72</f>
        <v>0</v>
      </c>
      <c r="AE72" s="129">
        <f t="shared" si="0"/>
        <v>0</v>
      </c>
      <c r="AF72" s="130">
        <f>'83,23 общая'!AF72/83.23*44.86</f>
        <v>0</v>
      </c>
      <c r="AG72" s="131">
        <f>AF72*L33</f>
        <v>0</v>
      </c>
    </row>
    <row r="73" spans="1:33" ht="22.5" hidden="1" customHeight="1">
      <c r="A73" s="87">
        <f>'83,23 общая'!A73</f>
        <v>0</v>
      </c>
      <c r="B73" s="111"/>
      <c r="C73" s="124" t="s">
        <v>41</v>
      </c>
      <c r="D73" s="125"/>
      <c r="E73" s="126"/>
      <c r="F73" s="126"/>
      <c r="G73" s="126"/>
      <c r="H73" s="126"/>
      <c r="I73" s="126"/>
      <c r="J73" s="127"/>
      <c r="K73" s="127"/>
      <c r="L73" s="127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32"/>
      <c r="AE73" s="129">
        <f>AD73*AF73*L33</f>
        <v>0</v>
      </c>
      <c r="AF73" s="130">
        <f t="shared" ref="AF73:AF79" si="1">SUM(D73:AC73)</f>
        <v>0</v>
      </c>
      <c r="AG73" s="131">
        <f>AF73*L33</f>
        <v>0</v>
      </c>
    </row>
    <row r="74" spans="1:33" ht="22.5" hidden="1" customHeight="1">
      <c r="A74" s="87">
        <f>'83,23 общая'!A74</f>
        <v>0</v>
      </c>
      <c r="B74" s="111"/>
      <c r="C74" s="124" t="s">
        <v>41</v>
      </c>
      <c r="D74" s="125"/>
      <c r="E74" s="126"/>
      <c r="F74" s="126"/>
      <c r="G74" s="126"/>
      <c r="H74" s="126"/>
      <c r="I74" s="126"/>
      <c r="J74" s="127"/>
      <c r="K74" s="127"/>
      <c r="L74" s="127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32"/>
      <c r="AE74" s="129">
        <f>AD74*AF74*L33</f>
        <v>0</v>
      </c>
      <c r="AF74" s="130">
        <f t="shared" si="1"/>
        <v>0</v>
      </c>
      <c r="AG74" s="131">
        <f>AF74*L33</f>
        <v>0</v>
      </c>
    </row>
    <row r="75" spans="1:33" ht="22.5" hidden="1" customHeight="1">
      <c r="A75" s="87">
        <f>'83,23 общая'!A75</f>
        <v>0</v>
      </c>
      <c r="B75" s="111"/>
      <c r="C75" s="124" t="s">
        <v>41</v>
      </c>
      <c r="D75" s="125"/>
      <c r="E75" s="126"/>
      <c r="F75" s="126"/>
      <c r="G75" s="126"/>
      <c r="H75" s="126"/>
      <c r="I75" s="126"/>
      <c r="J75" s="127"/>
      <c r="K75" s="127"/>
      <c r="L75" s="127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32"/>
      <c r="AE75" s="129">
        <f>AD75*AF75*L33</f>
        <v>0</v>
      </c>
      <c r="AF75" s="130">
        <f t="shared" si="1"/>
        <v>0</v>
      </c>
      <c r="AG75" s="131">
        <f>AF75*L33</f>
        <v>0</v>
      </c>
    </row>
    <row r="76" spans="1:33" ht="22.5" hidden="1" customHeight="1">
      <c r="A76" s="87">
        <f>'83,23 общая'!A76</f>
        <v>0</v>
      </c>
      <c r="B76" s="133"/>
      <c r="C76" s="124" t="s">
        <v>41</v>
      </c>
      <c r="D76" s="133"/>
      <c r="E76" s="133"/>
      <c r="F76" s="133"/>
      <c r="G76" s="133"/>
      <c r="H76" s="133"/>
      <c r="I76" s="133"/>
      <c r="J76" s="133"/>
      <c r="K76" s="127"/>
      <c r="L76" s="127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32"/>
      <c r="AE76" s="129">
        <f>AD76*AF76*L33</f>
        <v>0</v>
      </c>
      <c r="AF76" s="130">
        <f t="shared" si="1"/>
        <v>0</v>
      </c>
      <c r="AG76" s="131">
        <f>AF76*L33</f>
        <v>0</v>
      </c>
    </row>
    <row r="77" spans="1:33" ht="22.5" hidden="1" customHeight="1">
      <c r="A77" s="87">
        <f>'83,23 общая'!A77</f>
        <v>0</v>
      </c>
      <c r="B77" s="111"/>
      <c r="C77" s="124" t="s">
        <v>41</v>
      </c>
      <c r="D77" s="125"/>
      <c r="E77" s="126"/>
      <c r="F77" s="126"/>
      <c r="G77" s="126"/>
      <c r="H77" s="126"/>
      <c r="I77" s="126"/>
      <c r="J77" s="127"/>
      <c r="K77" s="127"/>
      <c r="L77" s="127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32"/>
      <c r="AE77" s="129">
        <f>AD77*AF77*L33</f>
        <v>0</v>
      </c>
      <c r="AF77" s="130">
        <f t="shared" si="1"/>
        <v>0</v>
      </c>
      <c r="AG77" s="131">
        <f>AF77*L33</f>
        <v>0</v>
      </c>
    </row>
    <row r="78" spans="1:33" ht="22.5" hidden="1" customHeight="1">
      <c r="A78" s="87">
        <f>'83,23 общая'!A78</f>
        <v>0</v>
      </c>
      <c r="B78" s="111"/>
      <c r="C78" s="124" t="s">
        <v>41</v>
      </c>
      <c r="D78" s="125"/>
      <c r="E78" s="126"/>
      <c r="F78" s="126"/>
      <c r="G78" s="126"/>
      <c r="H78" s="126"/>
      <c r="I78" s="126"/>
      <c r="J78" s="127"/>
      <c r="K78" s="127"/>
      <c r="L78" s="127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32"/>
      <c r="AE78" s="129">
        <f>AD78*AF78*L33</f>
        <v>0</v>
      </c>
      <c r="AF78" s="130">
        <f t="shared" si="1"/>
        <v>0</v>
      </c>
      <c r="AG78" s="131">
        <f>AF78*L33</f>
        <v>0</v>
      </c>
    </row>
    <row r="79" spans="1:33" ht="22.5" hidden="1" customHeight="1" thickBot="1">
      <c r="A79" s="87">
        <f>'83,23 общая'!A79</f>
        <v>0</v>
      </c>
      <c r="B79" s="134"/>
      <c r="C79" s="124" t="s">
        <v>41</v>
      </c>
      <c r="D79" s="135"/>
      <c r="E79" s="136"/>
      <c r="F79" s="136"/>
      <c r="G79" s="136"/>
      <c r="H79" s="136"/>
      <c r="I79" s="136"/>
      <c r="J79" s="137"/>
      <c r="K79" s="137"/>
      <c r="L79" s="137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8"/>
      <c r="AE79" s="129">
        <f>AD79*AF79*L33</f>
        <v>0</v>
      </c>
      <c r="AF79" s="130">
        <f t="shared" si="1"/>
        <v>0</v>
      </c>
      <c r="AG79" s="131">
        <f>AF79*L33</f>
        <v>0</v>
      </c>
    </row>
    <row r="80" spans="1:33" ht="30.75" customHeight="1">
      <c r="A80" s="192" t="s">
        <v>6</v>
      </c>
      <c r="B80" s="193"/>
      <c r="C80" s="194"/>
      <c r="D80" s="194"/>
      <c r="E80" s="139"/>
      <c r="F80" s="197" t="s">
        <v>60</v>
      </c>
      <c r="G80" s="197"/>
      <c r="H80" s="197"/>
      <c r="I80" s="198"/>
      <c r="J80" s="140"/>
      <c r="K80" s="93"/>
      <c r="L80" s="230" t="s">
        <v>5</v>
      </c>
      <c r="M80" s="230"/>
      <c r="N80" s="230"/>
      <c r="O80" s="230"/>
      <c r="P80" s="230"/>
      <c r="Q80" s="272" t="s">
        <v>59</v>
      </c>
      <c r="R80" s="272"/>
      <c r="S80" s="272"/>
      <c r="T80" s="272"/>
      <c r="U80" s="272"/>
      <c r="V80" s="139"/>
      <c r="W80" s="140"/>
      <c r="X80" s="140"/>
      <c r="Y80" s="140"/>
      <c r="Z80" s="140"/>
      <c r="AA80" s="140"/>
      <c r="AB80" s="140"/>
      <c r="AC80" s="140"/>
      <c r="AD80" s="140"/>
      <c r="AE80" s="141">
        <f>SUM(AE40:AE70)</f>
        <v>2641.228844166767</v>
      </c>
      <c r="AF80" s="142"/>
      <c r="AG80" s="104"/>
    </row>
    <row r="81" spans="1:33" ht="34.5" customHeight="1">
      <c r="A81" s="139"/>
      <c r="B81" s="139"/>
      <c r="C81" s="91" t="s">
        <v>22</v>
      </c>
      <c r="D81" s="139"/>
      <c r="E81" s="139"/>
      <c r="F81" s="195" t="s">
        <v>23</v>
      </c>
      <c r="G81" s="195"/>
      <c r="H81" s="195"/>
      <c r="I81" s="195"/>
      <c r="J81" s="140"/>
      <c r="K81" s="93"/>
      <c r="L81" s="218" t="s">
        <v>22</v>
      </c>
      <c r="M81" s="218"/>
      <c r="N81" s="218"/>
      <c r="O81" s="218"/>
      <c r="P81" s="218"/>
      <c r="Q81" s="195" t="s">
        <v>23</v>
      </c>
      <c r="R81" s="195"/>
      <c r="S81" s="195"/>
      <c r="T81" s="195"/>
      <c r="U81" s="139"/>
      <c r="V81" s="139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04"/>
    </row>
    <row r="82" spans="1:33" ht="30" customHeight="1">
      <c r="A82" s="91"/>
      <c r="B82" s="91"/>
      <c r="C82" s="91"/>
      <c r="D82" s="140"/>
      <c r="E82" s="191"/>
      <c r="F82" s="191"/>
      <c r="G82" s="191"/>
      <c r="H82" s="191"/>
      <c r="I82" s="140"/>
      <c r="J82" s="140"/>
      <c r="K82" s="93"/>
      <c r="L82" s="93"/>
      <c r="M82" s="93"/>
      <c r="N82" s="93"/>
      <c r="O82" s="93"/>
      <c r="P82" s="93"/>
      <c r="Q82" s="93"/>
      <c r="R82" s="93"/>
      <c r="S82" s="93"/>
      <c r="T82" s="139"/>
      <c r="U82" s="139"/>
      <c r="V82" s="139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3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0"/>
      <c r="AA83" s="140"/>
      <c r="AB83" s="140"/>
      <c r="AC83" s="140"/>
      <c r="AD83" s="140"/>
      <c r="AE83" s="140"/>
      <c r="AF83" s="140"/>
      <c r="AG83" s="104"/>
    </row>
    <row r="84" spans="1:33" ht="30.75">
      <c r="A84" s="91"/>
      <c r="B84" s="91"/>
      <c r="C84" s="91"/>
      <c r="D84" s="104"/>
      <c r="E84" s="104"/>
      <c r="F84" s="104"/>
      <c r="G84" s="143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3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5"/>
      <c r="E105" s="145"/>
      <c r="F105" s="145"/>
      <c r="G105" s="146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</row>
    <row r="106" spans="1:33" ht="30">
      <c r="A106" s="93"/>
      <c r="B106" s="93"/>
      <c r="C106" s="93"/>
      <c r="D106" s="145"/>
      <c r="E106" s="145"/>
      <c r="F106" s="145"/>
      <c r="G106" s="146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</row>
    <row r="107" spans="1:33" ht="30">
      <c r="A107" s="93"/>
      <c r="B107" s="93"/>
      <c r="C107" s="93"/>
      <c r="D107" s="145"/>
      <c r="E107" s="145"/>
      <c r="F107" s="145"/>
      <c r="G107" s="146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</row>
    <row r="108" spans="1:33" ht="30">
      <c r="A108" s="93"/>
      <c r="B108" s="93"/>
      <c r="C108" s="93"/>
      <c r="D108" s="145"/>
      <c r="E108" s="145"/>
      <c r="F108" s="145"/>
      <c r="G108" s="146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</row>
    <row r="109" spans="1:33" ht="30">
      <c r="A109" s="93"/>
      <c r="B109" s="93"/>
      <c r="C109" s="93"/>
      <c r="D109" s="145"/>
      <c r="E109" s="145"/>
      <c r="F109" s="145"/>
      <c r="G109" s="146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</row>
    <row r="110" spans="1:33" ht="30">
      <c r="A110" s="93"/>
      <c r="B110" s="93"/>
      <c r="C110" s="93"/>
      <c r="D110" s="145"/>
      <c r="E110" s="145"/>
      <c r="F110" s="145"/>
      <c r="G110" s="146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</row>
    <row r="111" spans="1:33" ht="30">
      <c r="A111" s="93"/>
      <c r="B111" s="93"/>
      <c r="C111" s="93"/>
      <c r="D111" s="145"/>
      <c r="E111" s="145"/>
      <c r="F111" s="145"/>
      <c r="G111" s="146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</row>
    <row r="112" spans="1:33" ht="30">
      <c r="A112" s="93"/>
      <c r="B112" s="93"/>
      <c r="C112" s="93"/>
      <c r="D112" s="145"/>
      <c r="E112" s="145"/>
      <c r="F112" s="145"/>
      <c r="G112" s="146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</row>
    <row r="113" spans="1:33" ht="30">
      <c r="A113" s="93"/>
      <c r="B113" s="93"/>
      <c r="C113" s="93"/>
      <c r="D113" s="145"/>
      <c r="E113" s="145"/>
      <c r="F113" s="145"/>
      <c r="G113" s="146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</row>
    <row r="114" spans="1:33" ht="30">
      <c r="A114" s="93"/>
      <c r="B114" s="93"/>
      <c r="C114" s="93"/>
      <c r="D114" s="145"/>
      <c r="E114" s="145"/>
      <c r="F114" s="145"/>
      <c r="G114" s="146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</row>
    <row r="115" spans="1:33" ht="30">
      <c r="A115" s="93"/>
      <c r="B115" s="93"/>
      <c r="C115" s="93"/>
      <c r="D115" s="145"/>
      <c r="E115" s="145"/>
      <c r="F115" s="145"/>
      <c r="G115" s="146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</row>
    <row r="116" spans="1:33" ht="30">
      <c r="A116" s="93"/>
      <c r="B116" s="93"/>
      <c r="C116" s="93"/>
      <c r="D116" s="145"/>
      <c r="E116" s="145"/>
      <c r="F116" s="145"/>
      <c r="G116" s="146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</row>
    <row r="117" spans="1:33" ht="30">
      <c r="A117" s="93"/>
      <c r="B117" s="93"/>
      <c r="C117" s="93"/>
      <c r="D117" s="145"/>
      <c r="E117" s="145"/>
      <c r="F117" s="145"/>
      <c r="G117" s="146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</row>
    <row r="118" spans="1:33" ht="30">
      <c r="A118" s="93"/>
      <c r="B118" s="93"/>
      <c r="C118" s="93"/>
      <c r="D118" s="145"/>
      <c r="E118" s="145"/>
      <c r="F118" s="145"/>
      <c r="G118" s="146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</row>
    <row r="119" spans="1:33" ht="30">
      <c r="A119" s="93"/>
      <c r="B119" s="93"/>
      <c r="C119" s="93"/>
      <c r="D119" s="145"/>
      <c r="E119" s="145"/>
      <c r="F119" s="145"/>
      <c r="G119" s="146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</row>
    <row r="120" spans="1:33" ht="30">
      <c r="A120" s="93"/>
      <c r="B120" s="93"/>
      <c r="C120" s="93"/>
      <c r="D120" s="145"/>
      <c r="E120" s="145"/>
      <c r="F120" s="145"/>
      <c r="G120" s="146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</row>
    <row r="121" spans="1:33" ht="30">
      <c r="A121" s="93"/>
      <c r="B121" s="93"/>
      <c r="C121" s="93"/>
      <c r="D121" s="145"/>
      <c r="E121" s="145"/>
      <c r="F121" s="145"/>
      <c r="G121" s="146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</row>
    <row r="122" spans="1:33" ht="30">
      <c r="A122" s="93"/>
      <c r="B122" s="93"/>
      <c r="C122" s="93"/>
      <c r="D122" s="145"/>
      <c r="E122" s="145"/>
      <c r="F122" s="145"/>
      <c r="G122" s="146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</row>
    <row r="123" spans="1:33" ht="30">
      <c r="A123" s="93"/>
      <c r="B123" s="93"/>
      <c r="C123" s="93"/>
      <c r="D123" s="145"/>
      <c r="E123" s="145"/>
      <c r="F123" s="145"/>
      <c r="G123" s="146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</row>
    <row r="124" spans="1:33" ht="30">
      <c r="A124" s="93"/>
      <c r="B124" s="93"/>
      <c r="C124" s="93"/>
      <c r="D124" s="145"/>
      <c r="E124" s="145"/>
      <c r="F124" s="145"/>
      <c r="G124" s="146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</row>
    <row r="125" spans="1:33" ht="30">
      <c r="A125" s="93"/>
      <c r="B125" s="93"/>
      <c r="C125" s="93"/>
      <c r="D125" s="145"/>
      <c r="E125" s="145"/>
      <c r="F125" s="145"/>
      <c r="G125" s="146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</row>
    <row r="126" spans="1:33" ht="30">
      <c r="A126" s="93"/>
      <c r="B126" s="93"/>
      <c r="C126" s="93"/>
      <c r="D126" s="145"/>
      <c r="E126" s="145"/>
      <c r="F126" s="145"/>
      <c r="G126" s="146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</row>
    <row r="127" spans="1:33" ht="30">
      <c r="A127" s="93"/>
      <c r="B127" s="93"/>
      <c r="C127" s="93"/>
      <c r="D127" s="145"/>
      <c r="E127" s="145"/>
      <c r="F127" s="145"/>
      <c r="G127" s="146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</row>
    <row r="128" spans="1:33" ht="30">
      <c r="A128" s="93"/>
      <c r="B128" s="93"/>
      <c r="C128" s="93"/>
      <c r="D128" s="145"/>
      <c r="E128" s="145"/>
      <c r="F128" s="145"/>
      <c r="G128" s="146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</row>
    <row r="129" spans="1:33" ht="30">
      <c r="A129" s="93"/>
      <c r="B129" s="93"/>
      <c r="C129" s="93"/>
      <c r="D129" s="145"/>
      <c r="E129" s="145"/>
      <c r="F129" s="145"/>
      <c r="G129" s="146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</row>
    <row r="130" spans="1:33" ht="30">
      <c r="A130" s="93"/>
      <c r="B130" s="93"/>
      <c r="C130" s="93"/>
      <c r="D130" s="145"/>
      <c r="E130" s="145"/>
      <c r="F130" s="145"/>
      <c r="G130" s="146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</row>
    <row r="131" spans="1:33" ht="30">
      <c r="A131" s="93"/>
      <c r="B131" s="93"/>
      <c r="C131" s="93"/>
      <c r="D131" s="145"/>
      <c r="E131" s="145"/>
      <c r="F131" s="145"/>
      <c r="G131" s="146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</row>
    <row r="132" spans="1:33" ht="30">
      <c r="A132" s="93"/>
      <c r="B132" s="93"/>
      <c r="C132" s="93"/>
      <c r="D132" s="145"/>
      <c r="E132" s="145"/>
      <c r="F132" s="145"/>
      <c r="G132" s="146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</row>
    <row r="133" spans="1:33" ht="30">
      <c r="A133" s="93"/>
      <c r="B133" s="93"/>
      <c r="C133" s="93"/>
      <c r="D133" s="145"/>
      <c r="E133" s="145"/>
      <c r="F133" s="145"/>
      <c r="G133" s="146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</row>
    <row r="134" spans="1:33" ht="30">
      <c r="A134" s="93"/>
      <c r="B134" s="93"/>
      <c r="C134" s="93"/>
      <c r="D134" s="145"/>
      <c r="E134" s="145"/>
      <c r="F134" s="145"/>
      <c r="G134" s="146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</row>
    <row r="135" spans="1:33" ht="30">
      <c r="A135" s="93"/>
      <c r="B135" s="93"/>
      <c r="C135" s="93"/>
      <c r="D135" s="145"/>
      <c r="E135" s="145"/>
      <c r="F135" s="145"/>
      <c r="G135" s="146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</row>
    <row r="136" spans="1:33" ht="30">
      <c r="A136" s="93"/>
      <c r="B136" s="93"/>
      <c r="C136" s="93"/>
      <c r="D136" s="145"/>
      <c r="E136" s="145"/>
      <c r="F136" s="145"/>
      <c r="G136" s="146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</row>
    <row r="137" spans="1:33" ht="30">
      <c r="A137" s="93"/>
      <c r="B137" s="93"/>
      <c r="C137" s="93"/>
      <c r="D137" s="145"/>
      <c r="E137" s="145"/>
      <c r="F137" s="145"/>
      <c r="G137" s="146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</row>
    <row r="138" spans="1:33" ht="30">
      <c r="A138" s="93"/>
      <c r="B138" s="93"/>
      <c r="C138" s="93"/>
      <c r="D138" s="145"/>
      <c r="E138" s="145"/>
      <c r="F138" s="145"/>
      <c r="G138" s="146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</row>
    <row r="139" spans="1:33" ht="30">
      <c r="A139" s="93"/>
      <c r="B139" s="93"/>
      <c r="C139" s="93"/>
      <c r="D139" s="145"/>
      <c r="E139" s="145"/>
      <c r="F139" s="145"/>
      <c r="G139" s="146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</row>
    <row r="140" spans="1:33" ht="30">
      <c r="A140" s="93"/>
      <c r="B140" s="93"/>
      <c r="C140" s="93"/>
      <c r="D140" s="145"/>
      <c r="E140" s="145"/>
      <c r="F140" s="145"/>
      <c r="G140" s="146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</row>
    <row r="141" spans="1:33" ht="30">
      <c r="A141" s="93"/>
      <c r="B141" s="93"/>
      <c r="C141" s="93"/>
      <c r="D141" s="145"/>
      <c r="E141" s="145"/>
      <c r="F141" s="145"/>
      <c r="G141" s="146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</row>
    <row r="142" spans="1:33" ht="30">
      <c r="A142" s="93"/>
      <c r="B142" s="93"/>
      <c r="C142" s="93"/>
      <c r="D142" s="145"/>
      <c r="E142" s="145"/>
      <c r="F142" s="145"/>
      <c r="G142" s="146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</row>
    <row r="143" spans="1:33" ht="30">
      <c r="A143" s="93"/>
      <c r="B143" s="93"/>
      <c r="C143" s="93"/>
      <c r="D143" s="145"/>
      <c r="E143" s="145"/>
      <c r="F143" s="145"/>
      <c r="G143" s="146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</row>
    <row r="144" spans="1:33" ht="30">
      <c r="A144" s="93"/>
      <c r="B144" s="93"/>
      <c r="C144" s="93"/>
      <c r="D144" s="145"/>
      <c r="E144" s="145"/>
      <c r="F144" s="145"/>
      <c r="G144" s="146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</row>
    <row r="145" spans="1:33" ht="30">
      <c r="A145" s="93"/>
      <c r="B145" s="93"/>
      <c r="C145" s="93"/>
      <c r="D145" s="145"/>
      <c r="E145" s="145"/>
      <c r="F145" s="145"/>
      <c r="G145" s="146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29" zoomScale="51" zoomScaleNormal="60" zoomScaleSheetLayoutView="51" workbookViewId="0">
      <selection activeCell="A37" sqref="A37:I39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5.42578125" customWidth="1"/>
    <col min="7" max="7" width="16" style="8" customWidth="1"/>
    <col min="8" max="8" width="14.28515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231"/>
      <c r="C3" s="231"/>
      <c r="D3" s="231"/>
      <c r="E3" s="231"/>
      <c r="F3" s="22"/>
      <c r="G3" s="280" t="s">
        <v>62</v>
      </c>
      <c r="H3" s="280"/>
      <c r="I3" s="280"/>
      <c r="J3" s="280"/>
      <c r="K3" s="280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81" t="s">
        <v>0</v>
      </c>
      <c r="C11" s="281"/>
      <c r="D11" s="281"/>
      <c r="E11" s="281"/>
      <c r="F11" s="22"/>
      <c r="G11" s="282" t="s">
        <v>1</v>
      </c>
      <c r="H11" s="282"/>
      <c r="I11" s="282"/>
      <c r="J11" s="282"/>
      <c r="K11" s="28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0" t="str">
        <f>P13</f>
        <v>18.11.22.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6" t="s">
        <v>47</v>
      </c>
      <c r="AG12" s="277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97" t="s">
        <v>65</v>
      </c>
      <c r="Q13" s="297"/>
      <c r="R13" s="297"/>
      <c r="S13" s="297"/>
      <c r="T13" s="297"/>
      <c r="U13" s="297"/>
      <c r="V13" s="297"/>
      <c r="W13" s="297"/>
      <c r="X13" s="22"/>
      <c r="Y13" s="21"/>
      <c r="Z13" s="21"/>
      <c r="AA13" s="21"/>
      <c r="AB13" s="21"/>
      <c r="AC13" s="21"/>
      <c r="AD13" s="22"/>
      <c r="AE13" s="22"/>
      <c r="AF13" s="276">
        <v>504202</v>
      </c>
      <c r="AG13" s="277"/>
    </row>
    <row r="14" spans="1:33" ht="23.25" customHeight="1">
      <c r="A14" s="265" t="s">
        <v>13</v>
      </c>
      <c r="B14" s="265"/>
      <c r="C14" s="265"/>
      <c r="D14" s="265" t="s">
        <v>16</v>
      </c>
      <c r="E14" s="265"/>
      <c r="F14" s="265" t="s">
        <v>27</v>
      </c>
      <c r="G14" s="265"/>
      <c r="H14" s="265" t="s">
        <v>28</v>
      </c>
      <c r="I14" s="265"/>
      <c r="J14" s="265" t="s">
        <v>46</v>
      </c>
      <c r="K14" s="265"/>
      <c r="L14" s="265" t="s">
        <v>17</v>
      </c>
      <c r="M14" s="265"/>
      <c r="N14" s="30"/>
      <c r="O14" s="21"/>
      <c r="P14" s="31"/>
      <c r="Q14" s="184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79"/>
      <c r="AG14" s="279"/>
    </row>
    <row r="15" spans="1:33" ht="12.6" hidden="1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30"/>
      <c r="O15" s="21"/>
      <c r="P15" s="34"/>
      <c r="Q15" s="34"/>
      <c r="R15" s="34"/>
      <c r="S15" s="273" t="s">
        <v>29</v>
      </c>
      <c r="T15" s="273"/>
      <c r="U15" s="273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79"/>
      <c r="AG15" s="279"/>
    </row>
    <row r="16" spans="1:33" ht="12.6" hidden="1" customHeight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30"/>
      <c r="O16" s="21"/>
      <c r="P16" s="34"/>
      <c r="Q16" s="34"/>
      <c r="R16" s="34"/>
      <c r="S16" s="273" t="s">
        <v>30</v>
      </c>
      <c r="T16" s="273"/>
      <c r="U16" s="273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79"/>
      <c r="AG16" s="279"/>
    </row>
    <row r="17" spans="1:33" ht="12.6" hidden="1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30"/>
      <c r="O17" s="21"/>
      <c r="P17" s="34"/>
      <c r="Q17" s="34"/>
      <c r="R17" s="34"/>
      <c r="S17" s="273" t="s">
        <v>31</v>
      </c>
      <c r="T17" s="273"/>
      <c r="U17" s="273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79"/>
      <c r="AG17" s="279"/>
    </row>
    <row r="18" spans="1:33" ht="12.6" hidden="1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30"/>
      <c r="O18" s="21"/>
      <c r="P18" s="34"/>
      <c r="Q18" s="34"/>
      <c r="R18" s="34"/>
      <c r="S18" s="273" t="s">
        <v>32</v>
      </c>
      <c r="T18" s="273"/>
      <c r="U18" s="273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79"/>
      <c r="AG18" s="279"/>
    </row>
    <row r="19" spans="1:33" ht="12.6" hidden="1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30"/>
      <c r="O19" s="21"/>
      <c r="P19" s="34"/>
      <c r="Q19" s="34"/>
      <c r="R19" s="34"/>
      <c r="S19" s="273" t="s">
        <v>33</v>
      </c>
      <c r="T19" s="273"/>
      <c r="U19" s="273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79"/>
      <c r="AG19" s="279"/>
    </row>
    <row r="20" spans="1:33" ht="12.6" hidden="1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30"/>
      <c r="O20" s="21"/>
      <c r="P20" s="34"/>
      <c r="Q20" s="34"/>
      <c r="R20" s="34"/>
      <c r="S20" s="273" t="s">
        <v>34</v>
      </c>
      <c r="T20" s="273"/>
      <c r="U20" s="273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79"/>
      <c r="AG20" s="279"/>
    </row>
    <row r="21" spans="1:33" ht="12.6" hidden="1" customHeigh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30"/>
      <c r="O21" s="21"/>
      <c r="P21" s="34"/>
      <c r="Q21" s="34"/>
      <c r="R21" s="34"/>
      <c r="S21" s="273" t="s">
        <v>35</v>
      </c>
      <c r="T21" s="273"/>
      <c r="U21" s="273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79"/>
      <c r="AG21" s="279"/>
    </row>
    <row r="22" spans="1:33" ht="12.6" hidden="1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30"/>
      <c r="O22" s="21"/>
      <c r="P22" s="34"/>
      <c r="Q22" s="34"/>
      <c r="R22" s="34"/>
      <c r="S22" s="273" t="s">
        <v>36</v>
      </c>
      <c r="T22" s="273"/>
      <c r="U22" s="273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79"/>
      <c r="AG22" s="279"/>
    </row>
    <row r="23" spans="1:33" ht="12.6" hidden="1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30"/>
      <c r="O23" s="21"/>
      <c r="P23" s="34"/>
      <c r="Q23" s="34"/>
      <c r="R23" s="34"/>
      <c r="S23" s="273" t="s">
        <v>37</v>
      </c>
      <c r="T23" s="273"/>
      <c r="U23" s="273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79"/>
      <c r="AG23" s="279"/>
    </row>
    <row r="24" spans="1:33" ht="12.6" hidden="1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30"/>
      <c r="O24" s="21"/>
      <c r="P24" s="34"/>
      <c r="Q24" s="34"/>
      <c r="R24" s="34"/>
      <c r="S24" s="273" t="s">
        <v>38</v>
      </c>
      <c r="T24" s="273"/>
      <c r="U24" s="273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79"/>
      <c r="AG24" s="279"/>
    </row>
    <row r="25" spans="1:33" ht="12.6" hidden="1" customHeigh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30"/>
      <c r="O25" s="21"/>
      <c r="P25" s="34"/>
      <c r="Q25" s="34"/>
      <c r="R25" s="34"/>
      <c r="S25" s="273" t="s">
        <v>39</v>
      </c>
      <c r="T25" s="273"/>
      <c r="U25" s="273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79"/>
      <c r="AG25" s="279"/>
    </row>
    <row r="26" spans="1:33" ht="12.6" hidden="1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30"/>
      <c r="O26" s="21"/>
      <c r="P26" s="34"/>
      <c r="Q26" s="34"/>
      <c r="R26" s="34"/>
      <c r="S26" s="273" t="s">
        <v>40</v>
      </c>
      <c r="T26" s="273"/>
      <c r="U26" s="273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79"/>
      <c r="AG26" s="279"/>
    </row>
    <row r="27" spans="1:33" ht="24" customHeight="1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79"/>
      <c r="AG27" s="279"/>
    </row>
    <row r="28" spans="1:33" ht="62.25" customHeight="1">
      <c r="A28" s="177" t="s">
        <v>14</v>
      </c>
      <c r="B28" s="265" t="s">
        <v>15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30"/>
      <c r="O28" s="30"/>
      <c r="P28" s="182" t="s">
        <v>18</v>
      </c>
      <c r="Q28" s="183"/>
      <c r="R28" s="13"/>
      <c r="S28" s="221" t="s">
        <v>54</v>
      </c>
      <c r="T28" s="221"/>
      <c r="U28" s="221"/>
      <c r="V28" s="221"/>
      <c r="W28" s="221"/>
      <c r="X28" s="221"/>
      <c r="Y28" s="221"/>
      <c r="Z28" s="221"/>
      <c r="AA28" s="221"/>
      <c r="AB28" s="221"/>
      <c r="AC28" s="21"/>
      <c r="AD28" s="22"/>
      <c r="AE28" s="22"/>
      <c r="AF28" s="283">
        <v>2066463</v>
      </c>
      <c r="AG28" s="283"/>
    </row>
    <row r="29" spans="1:33" ht="16.5" customHeight="1">
      <c r="A29" s="181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4"/>
      <c r="AG29" s="285"/>
    </row>
    <row r="30" spans="1:33" ht="27" customHeight="1">
      <c r="A30" s="20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32"/>
      <c r="O30" s="32"/>
      <c r="P30" s="178" t="s">
        <v>2</v>
      </c>
      <c r="Q30" s="36"/>
      <c r="R30" s="179"/>
      <c r="S30" s="179"/>
      <c r="T30" s="32"/>
      <c r="U30" s="32"/>
      <c r="V30" s="32"/>
      <c r="W30" s="231"/>
      <c r="X30" s="231"/>
      <c r="Y30" s="231"/>
      <c r="Z30" s="231"/>
      <c r="AA30" s="231"/>
      <c r="AB30" s="231"/>
      <c r="AC30" s="21"/>
      <c r="AD30" s="22"/>
      <c r="AE30" s="22"/>
      <c r="AF30" s="286"/>
      <c r="AG30" s="287"/>
    </row>
    <row r="31" spans="1:33" ht="30.75" customHeight="1">
      <c r="A31" s="106" t="s">
        <v>55</v>
      </c>
      <c r="B31" s="214"/>
      <c r="C31" s="214"/>
      <c r="D31" s="214">
        <v>83.23</v>
      </c>
      <c r="E31" s="214"/>
      <c r="F31" s="214">
        <v>69</v>
      </c>
      <c r="G31" s="214"/>
      <c r="H31" s="214"/>
      <c r="I31" s="214"/>
      <c r="J31" s="214"/>
      <c r="K31" s="214"/>
      <c r="L31" s="214"/>
      <c r="M31" s="214"/>
      <c r="N31" s="32"/>
      <c r="O31" s="32"/>
      <c r="P31" s="178" t="s">
        <v>19</v>
      </c>
      <c r="Q31" s="36"/>
      <c r="R31" s="179"/>
      <c r="S31" s="36"/>
      <c r="T31" s="36" t="s">
        <v>20</v>
      </c>
      <c r="U31" s="180"/>
      <c r="V31" s="232" t="s">
        <v>59</v>
      </c>
      <c r="W31" s="233"/>
      <c r="X31" s="233"/>
      <c r="Y31" s="233"/>
      <c r="Z31" s="233"/>
      <c r="AA31" s="233"/>
      <c r="AB31" s="233"/>
      <c r="AC31" s="21"/>
      <c r="AD31" s="33"/>
      <c r="AE31" s="33"/>
      <c r="AF31" s="11"/>
      <c r="AG31" s="11"/>
    </row>
    <row r="32" spans="1:33" ht="0.75" customHeight="1">
      <c r="A32" s="10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199"/>
      <c r="I33" s="199"/>
      <c r="J33" s="200">
        <f>AE80/F31</f>
        <v>71.019492753623197</v>
      </c>
      <c r="K33" s="200"/>
      <c r="L33" s="201"/>
      <c r="M33" s="201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91" t="s">
        <v>4</v>
      </c>
      <c r="B34" s="292"/>
      <c r="C34" s="292"/>
      <c r="D34" s="295" t="s">
        <v>11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51" t="s">
        <v>21</v>
      </c>
      <c r="AG34" s="252"/>
    </row>
    <row r="35" spans="1:33" ht="21.75" customHeight="1">
      <c r="A35" s="293"/>
      <c r="B35" s="294"/>
      <c r="C35" s="294"/>
      <c r="D35" s="290" t="s">
        <v>44</v>
      </c>
      <c r="E35" s="290"/>
      <c r="F35" s="290"/>
      <c r="G35" s="290"/>
      <c r="H35" s="290"/>
      <c r="I35" s="290" t="s">
        <v>45</v>
      </c>
      <c r="J35" s="290"/>
      <c r="K35" s="290"/>
      <c r="L35" s="290"/>
      <c r="M35" s="29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53"/>
      <c r="AG35" s="254"/>
    </row>
    <row r="36" spans="1:33" s="2" customFormat="1" ht="27" customHeight="1">
      <c r="A36" s="288" t="s">
        <v>12</v>
      </c>
      <c r="B36" s="289"/>
      <c r="C36" s="289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3"/>
      <c r="AG36" s="254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66</v>
      </c>
      <c r="E37" s="43" t="s">
        <v>67</v>
      </c>
      <c r="F37" s="43" t="s">
        <v>61</v>
      </c>
      <c r="G37" s="44" t="s">
        <v>68</v>
      </c>
      <c r="H37" s="44" t="s">
        <v>69</v>
      </c>
      <c r="I37" s="44" t="s">
        <v>73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63</v>
      </c>
      <c r="H39" s="56" t="s">
        <v>72</v>
      </c>
      <c r="I39" s="56" t="s">
        <v>74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66</v>
      </c>
      <c r="B40" s="61"/>
      <c r="C40" s="62" t="s">
        <v>48</v>
      </c>
      <c r="D40" s="63">
        <v>7.4999999999999997E-2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350</v>
      </c>
      <c r="AE40" s="67">
        <f>AF40*AD40</f>
        <v>1820</v>
      </c>
      <c r="AF40" s="68">
        <v>5.2</v>
      </c>
      <c r="AG40" s="69">
        <f>AF40*L33</f>
        <v>0</v>
      </c>
    </row>
    <row r="41" spans="1:33" ht="30.75" customHeight="1">
      <c r="A41" s="38" t="s">
        <v>70</v>
      </c>
      <c r="B41" s="57"/>
      <c r="C41" s="62" t="s">
        <v>48</v>
      </c>
      <c r="D41" s="63"/>
      <c r="E41" s="64">
        <v>0.23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38</v>
      </c>
      <c r="AE41" s="67">
        <f t="shared" ref="AE41:AE72" si="0">AF41*AD41</f>
        <v>604.20000000000005</v>
      </c>
      <c r="AF41" s="68">
        <v>15.9</v>
      </c>
      <c r="AG41" s="69">
        <f>AF41*L33</f>
        <v>0</v>
      </c>
    </row>
    <row r="42" spans="1:33" ht="27" customHeight="1">
      <c r="A42" s="38" t="s">
        <v>64</v>
      </c>
      <c r="B42" s="57"/>
      <c r="C42" s="62" t="s">
        <v>48</v>
      </c>
      <c r="D42" s="63"/>
      <c r="E42" s="64">
        <v>0.01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450</v>
      </c>
      <c r="AE42" s="67">
        <f t="shared" si="0"/>
        <v>310.5</v>
      </c>
      <c r="AF42" s="68">
        <v>0.69</v>
      </c>
      <c r="AG42" s="69">
        <f>AF42*L33</f>
        <v>0</v>
      </c>
    </row>
    <row r="43" spans="1:33" ht="29.25" customHeight="1">
      <c r="A43" s="38" t="s">
        <v>53</v>
      </c>
      <c r="B43" s="57"/>
      <c r="C43" s="62" t="s">
        <v>48</v>
      </c>
      <c r="D43" s="63"/>
      <c r="E43" s="64">
        <v>5.0000000000000001E-3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25</v>
      </c>
      <c r="AE43" s="67">
        <f t="shared" si="0"/>
        <v>8.625</v>
      </c>
      <c r="AF43" s="68">
        <v>0.34499999999999997</v>
      </c>
      <c r="AG43" s="69">
        <f>AF43*L33</f>
        <v>0</v>
      </c>
    </row>
    <row r="44" spans="1:33" ht="30" customHeight="1">
      <c r="A44" s="38" t="s">
        <v>61</v>
      </c>
      <c r="B44" s="57"/>
      <c r="C44" s="62" t="s">
        <v>48</v>
      </c>
      <c r="D44" s="63"/>
      <c r="E44" s="64"/>
      <c r="F44" s="64">
        <v>0.05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54</v>
      </c>
      <c r="AE44" s="67">
        <f t="shared" si="0"/>
        <v>186.3</v>
      </c>
      <c r="AF44" s="68">
        <v>3.45</v>
      </c>
      <c r="AG44" s="69">
        <f>AF44*L33</f>
        <v>0</v>
      </c>
    </row>
    <row r="45" spans="1:33" ht="30" customHeight="1">
      <c r="A45" s="38" t="s">
        <v>68</v>
      </c>
      <c r="B45" s="57"/>
      <c r="C45" s="62" t="s">
        <v>48</v>
      </c>
      <c r="D45" s="63"/>
      <c r="E45" s="64"/>
      <c r="F45" s="64"/>
      <c r="G45" s="64">
        <v>0.02</v>
      </c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110</v>
      </c>
      <c r="AE45" s="67">
        <f t="shared" si="0"/>
        <v>154</v>
      </c>
      <c r="AF45" s="68">
        <v>1.4</v>
      </c>
      <c r="AG45" s="69">
        <f>AF45*L33</f>
        <v>0</v>
      </c>
    </row>
    <row r="46" spans="1:33" ht="29.25" customHeight="1">
      <c r="A46" s="38" t="s">
        <v>71</v>
      </c>
      <c r="B46" s="57"/>
      <c r="C46" s="62" t="s">
        <v>48</v>
      </c>
      <c r="D46" s="63"/>
      <c r="E46" s="64"/>
      <c r="F46" s="64"/>
      <c r="G46" s="64">
        <v>0.02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110</v>
      </c>
      <c r="AE46" s="67">
        <f t="shared" si="0"/>
        <v>154</v>
      </c>
      <c r="AF46" s="68">
        <v>1.4</v>
      </c>
      <c r="AG46" s="69">
        <f>AF46*L33</f>
        <v>0</v>
      </c>
    </row>
    <row r="47" spans="1:33" ht="30" customHeight="1">
      <c r="A47" s="38" t="s">
        <v>69</v>
      </c>
      <c r="B47" s="57"/>
      <c r="C47" s="62" t="s">
        <v>48</v>
      </c>
      <c r="D47" s="63"/>
      <c r="E47" s="64"/>
      <c r="F47" s="64"/>
      <c r="G47" s="64"/>
      <c r="H47" s="64">
        <v>0.13</v>
      </c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120</v>
      </c>
      <c r="AE47" s="67">
        <f t="shared" si="0"/>
        <v>1074.96</v>
      </c>
      <c r="AF47" s="68">
        <v>8.9580000000000002</v>
      </c>
      <c r="AG47" s="69">
        <f>AF47*L33</f>
        <v>0</v>
      </c>
    </row>
    <row r="48" spans="1:33" ht="30" customHeight="1">
      <c r="A48" s="38" t="s">
        <v>73</v>
      </c>
      <c r="B48" s="57"/>
      <c r="C48" s="62" t="s">
        <v>48</v>
      </c>
      <c r="D48" s="63"/>
      <c r="E48" s="64"/>
      <c r="F48" s="64"/>
      <c r="G48" s="64"/>
      <c r="H48" s="64"/>
      <c r="I48" s="64">
        <v>3.5000000000000003E-2</v>
      </c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>
        <v>240</v>
      </c>
      <c r="AE48" s="67">
        <f t="shared" si="0"/>
        <v>587.76</v>
      </c>
      <c r="AF48" s="68">
        <v>2.4489999999999998</v>
      </c>
      <c r="AG48" s="69">
        <f>AF48*L33</f>
        <v>0</v>
      </c>
    </row>
    <row r="49" spans="1:33" ht="30" customHeight="1">
      <c r="A49" s="38"/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/>
      <c r="AE49" s="67">
        <f t="shared" si="0"/>
        <v>0</v>
      </c>
      <c r="AF49" s="68"/>
      <c r="AG49" s="69">
        <f>AF49*L33</f>
        <v>0</v>
      </c>
    </row>
    <row r="50" spans="1:33" ht="30.75" customHeight="1">
      <c r="A50" s="38"/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/>
      <c r="AE50" s="67">
        <f t="shared" si="0"/>
        <v>0</v>
      </c>
      <c r="AF50" s="68"/>
      <c r="AG50" s="69">
        <f>AF50*L33</f>
        <v>0</v>
      </c>
    </row>
    <row r="51" spans="1:33" ht="29.25" customHeight="1">
      <c r="A51" s="38"/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/>
      <c r="AE51" s="67">
        <f t="shared" si="0"/>
        <v>0</v>
      </c>
      <c r="AF51" s="68"/>
      <c r="AG51" s="69">
        <f>AF51*L33</f>
        <v>0</v>
      </c>
    </row>
    <row r="52" spans="1:33" ht="25.5" customHeight="1">
      <c r="A52" s="38"/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67">
        <f t="shared" si="0"/>
        <v>0</v>
      </c>
      <c r="AF52" s="190"/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89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89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35" t="s">
        <v>6</v>
      </c>
      <c r="B80" s="236"/>
      <c r="C80" s="237"/>
      <c r="D80" s="237"/>
      <c r="E80" s="79"/>
      <c r="F80" s="274" t="s">
        <v>60</v>
      </c>
      <c r="G80" s="274"/>
      <c r="H80" s="274"/>
      <c r="I80" s="275"/>
      <c r="J80" s="80"/>
      <c r="K80" s="81"/>
      <c r="L80" s="242" t="s">
        <v>5</v>
      </c>
      <c r="M80" s="242"/>
      <c r="N80" s="242"/>
      <c r="O80" s="242"/>
      <c r="P80" s="242"/>
      <c r="Q80" s="296" t="s">
        <v>59</v>
      </c>
      <c r="R80" s="296"/>
      <c r="S80" s="296"/>
      <c r="T80" s="296"/>
      <c r="U80" s="296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4900.3450000000003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38" t="s">
        <v>23</v>
      </c>
      <c r="G81" s="238"/>
      <c r="H81" s="238"/>
      <c r="I81" s="238"/>
      <c r="J81" s="80"/>
      <c r="K81" s="81"/>
      <c r="L81" s="241" t="s">
        <v>22</v>
      </c>
      <c r="M81" s="241"/>
      <c r="N81" s="241"/>
      <c r="O81" s="241"/>
      <c r="P81" s="241"/>
      <c r="Q81" s="238" t="s">
        <v>23</v>
      </c>
      <c r="R81" s="238"/>
      <c r="S81" s="238"/>
      <c r="T81" s="238"/>
      <c r="U81" s="238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34"/>
      <c r="F82" s="234"/>
      <c r="G82" s="234"/>
      <c r="H82" s="234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J31:K31"/>
    <mergeCell ref="L31:M31"/>
    <mergeCell ref="J32:K32"/>
    <mergeCell ref="L32:M32"/>
    <mergeCell ref="AF28:AG28"/>
    <mergeCell ref="AF29:AG30"/>
    <mergeCell ref="B28:C28"/>
    <mergeCell ref="S22:U22"/>
    <mergeCell ref="B29:C29"/>
    <mergeCell ref="D29:E29"/>
    <mergeCell ref="F29:G29"/>
    <mergeCell ref="H29:I29"/>
    <mergeCell ref="J29:K29"/>
    <mergeCell ref="L29:M29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